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/>
  <mc:AlternateContent xmlns:mc="http://schemas.openxmlformats.org/markup-compatibility/2006">
    <mc:Choice Requires="x15">
      <x15ac:absPath xmlns:x15ac="http://schemas.microsoft.com/office/spreadsheetml/2010/11/ac" url="https://d.docs.live.net/01733e3d4c1baf28/Documents/Templates/Project Docs/"/>
    </mc:Choice>
  </mc:AlternateContent>
  <xr:revisionPtr revIDLastSave="3" documentId="8_{902B14CF-1A74-4EB7-8DDE-F924BE480552}" xr6:coauthVersionLast="47" xr6:coauthVersionMax="47" xr10:uidLastSave="{B0BF3500-EF49-284D-A68F-CB51F51D005E}"/>
  <bookViews>
    <workbookView xWindow="0" yWindow="500" windowWidth="29040" windowHeight="15840" xr2:uid="{00000000-000D-0000-FFFF-FFFF00000000}"/>
  </bookViews>
  <sheets>
    <sheet name="Directions" sheetId="3" r:id="rId1"/>
    <sheet name="Summary" sheetId="1" r:id="rId2"/>
    <sheet name="Detail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D18" i="1"/>
  <c r="C18" i="1"/>
  <c r="B18" i="1"/>
  <c r="E17" i="1"/>
  <c r="D17" i="1"/>
  <c r="C17" i="1"/>
  <c r="B17" i="1"/>
  <c r="E16" i="1"/>
  <c r="D16" i="1"/>
  <c r="C16" i="1"/>
  <c r="B16" i="1"/>
  <c r="E14" i="1"/>
  <c r="D14" i="1"/>
  <c r="C14" i="1"/>
  <c r="B14" i="1"/>
  <c r="E13" i="1"/>
  <c r="D13" i="1"/>
  <c r="C13" i="1"/>
  <c r="B13" i="1"/>
  <c r="E12" i="1"/>
  <c r="D12" i="1"/>
  <c r="C12" i="1"/>
  <c r="B12" i="1"/>
  <c r="E11" i="1"/>
  <c r="D11" i="1"/>
  <c r="C11" i="1"/>
  <c r="B11" i="1"/>
  <c r="F11" i="1" l="1"/>
  <c r="F17" i="1"/>
  <c r="F12" i="1"/>
  <c r="F14" i="1"/>
  <c r="F13" i="1"/>
  <c r="F16" i="1"/>
  <c r="F18" i="1"/>
</calcChain>
</file>

<file path=xl/sharedStrings.xml><?xml version="1.0" encoding="utf-8"?>
<sst xmlns="http://schemas.openxmlformats.org/spreadsheetml/2006/main" count="40" uniqueCount="39">
  <si>
    <t>&lt;Project Name&gt;</t>
  </si>
  <si>
    <t>Risks</t>
  </si>
  <si>
    <t>Actions</t>
  </si>
  <si>
    <t>Issues</t>
  </si>
  <si>
    <t>Decisions</t>
  </si>
  <si>
    <t>Total</t>
  </si>
  <si>
    <t>High</t>
  </si>
  <si>
    <t>Moderate</t>
  </si>
  <si>
    <t>Low</t>
  </si>
  <si>
    <t>RAID Category</t>
  </si>
  <si>
    <t>Description</t>
  </si>
  <si>
    <t>Type</t>
  </si>
  <si>
    <t>Priority</t>
  </si>
  <si>
    <t>Date Identified</t>
  </si>
  <si>
    <t>Date Closed</t>
  </si>
  <si>
    <t>Owner</t>
  </si>
  <si>
    <t>Decision Maker</t>
  </si>
  <si>
    <t>Status</t>
  </si>
  <si>
    <t>Additional Comments</t>
  </si>
  <si>
    <t>Risk</t>
  </si>
  <si>
    <t>PROJECT RAID SUMMARY</t>
  </si>
  <si>
    <t>RAID Summary</t>
  </si>
  <si>
    <t xml:space="preserve">Critical </t>
  </si>
  <si>
    <t>RAID Open Items</t>
  </si>
  <si>
    <t>RAID Closed Items</t>
  </si>
  <si>
    <t>RAID Deferred Items</t>
  </si>
  <si>
    <t>Project Name</t>
  </si>
  <si>
    <t>Status Summary</t>
  </si>
  <si>
    <t>Project timeline will need to be extended by one month</t>
  </si>
  <si>
    <t>Open</t>
  </si>
  <si>
    <t>Stores</t>
  </si>
  <si>
    <t>Identifier</t>
  </si>
  <si>
    <t>Next Step</t>
  </si>
  <si>
    <t>Due Date for Next Step</t>
  </si>
  <si>
    <t>Resource</t>
  </si>
  <si>
    <t>Division/Department</t>
  </si>
  <si>
    <t>Tom Smith</t>
  </si>
  <si>
    <r>
      <rPr>
        <b/>
        <sz val="11"/>
        <color theme="1"/>
        <rFont val="Calibri"/>
        <family val="2"/>
        <scheme val="minor"/>
      </rPr>
      <t xml:space="preserve">Purpose: </t>
    </r>
    <r>
      <rPr>
        <sz val="11"/>
        <color theme="1"/>
        <rFont val="Calibri"/>
        <family val="2"/>
        <scheme val="minor"/>
      </rPr>
      <t xml:space="preserve">The purpose of this template is to capture RAID items when a more robust project management solution is not available.
</t>
    </r>
    <r>
      <rPr>
        <b/>
        <sz val="11"/>
        <color theme="1"/>
        <rFont val="Calibri"/>
        <family val="2"/>
        <scheme val="minor"/>
      </rPr>
      <t xml:space="preserve">Directions: </t>
    </r>
    <r>
      <rPr>
        <sz val="11"/>
        <color theme="1"/>
        <rFont val="Calibri"/>
        <family val="2"/>
        <scheme val="minor"/>
      </rPr>
      <t xml:space="preserve">In the </t>
    </r>
    <r>
      <rPr>
        <i/>
        <sz val="11"/>
        <color theme="1"/>
        <rFont val="Calibri"/>
        <family val="2"/>
        <scheme val="minor"/>
      </rPr>
      <t>Details</t>
    </r>
    <r>
      <rPr>
        <sz val="11"/>
        <color theme="1"/>
        <rFont val="Calibri"/>
        <family val="2"/>
        <scheme val="minor"/>
      </rPr>
      <t xml:space="preserve"> tab, enter the relevant RAID data. To properly populate the </t>
    </r>
    <r>
      <rPr>
        <i/>
        <sz val="11"/>
        <color theme="1"/>
        <rFont val="Calibri"/>
        <family val="2"/>
        <scheme val="minor"/>
      </rPr>
      <t xml:space="preserve">Summary </t>
    </r>
    <r>
      <rPr>
        <sz val="11"/>
        <color theme="1"/>
        <rFont val="Calibri"/>
        <family val="2"/>
        <scheme val="minor"/>
      </rPr>
      <t>tab, please enter at minimum the type of RAID, priority, and status.
The</t>
    </r>
    <r>
      <rPr>
        <i/>
        <sz val="11"/>
        <color theme="1"/>
        <rFont val="Calibri"/>
        <family val="2"/>
        <scheme val="minor"/>
      </rPr>
      <t xml:space="preserve"> Summary</t>
    </r>
    <r>
      <rPr>
        <sz val="11"/>
        <color theme="1"/>
        <rFont val="Calibri"/>
        <family val="2"/>
        <scheme val="minor"/>
      </rPr>
      <t xml:space="preserve"> tab will summarize the number of items by RAID category, priority, and status.</t>
    </r>
  </si>
  <si>
    <t>RAID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</si>
</sst>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7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7" borderId="10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0" borderId="25" xfId="0" applyBorder="1"/>
    <xf numFmtId="0" fontId="0" fillId="7" borderId="27" xfId="0" applyFill="1" applyBorder="1" applyAlignment="1">
      <alignment horizontal="center" vertical="center"/>
    </xf>
    <xf numFmtId="0" fontId="1" fillId="6" borderId="28" xfId="0" applyFont="1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0" fillId="7" borderId="30" xfId="0" applyFill="1" applyBorder="1" applyAlignment="1">
      <alignment horizontal="center" vertical="center"/>
    </xf>
    <xf numFmtId="0" fontId="0" fillId="7" borderId="31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7" borderId="33" xfId="0" applyFill="1" applyBorder="1" applyAlignment="1">
      <alignment horizontal="center" vertical="center"/>
    </xf>
    <xf numFmtId="0" fontId="1" fillId="6" borderId="34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0" fontId="0" fillId="7" borderId="38" xfId="0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wrapText="1"/>
    </xf>
    <xf numFmtId="164" fontId="0" fillId="0" borderId="4" xfId="0" applyNumberFormat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37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0" fillId="0" borderId="40" xfId="0" applyBorder="1" applyAlignment="1">
      <alignment horizontal="center"/>
    </xf>
  </cellXfs>
  <cellStyles count="1">
    <cellStyle name="Normal" xfId="0" builtinId="0"/>
  </cellStyles>
  <dxfs count="1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m/d/yy;@"/>
      <alignment horizontal="center" vertical="bottom" textRotation="0" wrapText="0" indent="0" justifyLastLine="0" shrinkToFit="0" readingOrder="0"/>
    </dxf>
    <dxf>
      <numFmt numFmtId="164" formatCode="m/d/yy;@"/>
      <alignment horizontal="center" vertical="bottom" textRotation="0" wrapText="0" indent="0" justifyLastLine="0" shrinkToFit="0" readingOrder="0"/>
    </dxf>
    <dxf>
      <numFmt numFmtId="164" formatCode="m/d/yy;@"/>
      <alignment horizontal="center" vertical="bottom" textRotation="0" wrapText="0" indent="0" justifyLastLine="0" shrinkToFit="0" readingOrder="0"/>
    </dxf>
    <dxf>
      <numFmt numFmtId="164" formatCode="m/d/yy;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A0B7E0"/>
      <color rgb="FF3862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0</xdr:row>
      <xdr:rowOff>0</xdr:rowOff>
    </xdr:from>
    <xdr:to>
      <xdr:col>0</xdr:col>
      <xdr:colOff>1562100</xdr:colOff>
      <xdr:row>0</xdr:row>
      <xdr:rowOff>1384300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F2FC9F-7394-0E22-76B0-0DC9B3094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800" y="0"/>
          <a:ext cx="1384300" cy="1384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37003</xdr:rowOff>
    </xdr:from>
    <xdr:to>
      <xdr:col>0</xdr:col>
      <xdr:colOff>1485901</xdr:colOff>
      <xdr:row>5</xdr:row>
      <xdr:rowOff>378135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729629-D014-4469-9207-3838216B4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7003"/>
          <a:ext cx="1419226" cy="12936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204831</xdr:colOff>
      <xdr:row>0</xdr:row>
      <xdr:rowOff>1619250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AEE533-E622-4CAD-BDB7-FBC80FD53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6456" cy="16192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:M36" totalsRowShown="0" headerRowDxfId="18">
  <autoFilter ref="A2:M36" xr:uid="{00000000-0009-0000-0100-000002000000}"/>
  <tableColumns count="13">
    <tableColumn id="2" xr3:uid="{00000000-0010-0000-0000-000002000000}" name="Identifier" dataDxfId="17"/>
    <tableColumn id="1" xr3:uid="{00000000-0010-0000-0000-000001000000}" name="RAID Category" dataDxfId="16"/>
    <tableColumn id="4" xr3:uid="{00000000-0010-0000-0000-000004000000}" name="Description" dataDxfId="15"/>
    <tableColumn id="5" xr3:uid="{00000000-0010-0000-0000-000005000000}" name="Type" dataDxfId="14"/>
    <tableColumn id="6" xr3:uid="{00000000-0010-0000-0000-000006000000}" name="Priority" dataDxfId="13"/>
    <tableColumn id="7" xr3:uid="{00000000-0010-0000-0000-000007000000}" name="Date Identified" dataDxfId="12"/>
    <tableColumn id="3" xr3:uid="{00000000-0010-0000-0000-000003000000}" name="Next Step" dataDxfId="11"/>
    <tableColumn id="13" xr3:uid="{00000000-0010-0000-0000-00000D000000}" name="Due Date for Next Step" dataDxfId="10"/>
    <tableColumn id="8" xr3:uid="{00000000-0010-0000-0000-000008000000}" name="Date Closed" dataDxfId="9"/>
    <tableColumn id="9" xr3:uid="{00000000-0010-0000-0000-000009000000}" name="Owner" dataDxfId="8"/>
    <tableColumn id="10" xr3:uid="{00000000-0010-0000-0000-00000A000000}" name="Decision Maker" dataDxfId="7"/>
    <tableColumn id="11" xr3:uid="{00000000-0010-0000-0000-00000B000000}" name="Status" dataDxfId="6"/>
    <tableColumn id="12" xr3:uid="{00000000-0010-0000-0000-00000C000000}" name="Additional Comments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K1" sqref="K1"/>
    </sheetView>
  </sheetViews>
  <sheetFormatPr baseColWidth="10" defaultColWidth="8.83203125" defaultRowHeight="15" x14ac:dyDescent="0.2"/>
  <cols>
    <col min="1" max="1" width="28.5" customWidth="1"/>
  </cols>
  <sheetData>
    <row r="1" spans="1:10" ht="126.75" customHeight="1" x14ac:dyDescent="0.2">
      <c r="B1" s="51"/>
      <c r="C1" s="51"/>
      <c r="D1" s="51"/>
      <c r="E1" s="51"/>
      <c r="F1" s="51"/>
      <c r="G1" s="51"/>
      <c r="H1" s="51"/>
      <c r="I1" s="51"/>
      <c r="J1" s="51"/>
    </row>
    <row r="2" spans="1:10" ht="84" customHeight="1" x14ac:dyDescent="0.2">
      <c r="A2" s="50" t="s">
        <v>37</v>
      </c>
      <c r="B2" s="50"/>
      <c r="C2" s="50"/>
      <c r="D2" s="50"/>
      <c r="E2" s="50"/>
      <c r="F2" s="50"/>
      <c r="G2" s="50"/>
      <c r="H2" s="50"/>
      <c r="I2" s="50"/>
      <c r="J2" s="50"/>
    </row>
  </sheetData>
  <mergeCells count="2">
    <mergeCell ref="A2:J2"/>
    <mergeCell ref="B1:J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workbookViewId="0">
      <selection activeCell="K11" sqref="K11"/>
    </sheetView>
  </sheetViews>
  <sheetFormatPr baseColWidth="10" defaultColWidth="8.83203125" defaultRowHeight="15" x14ac:dyDescent="0.2"/>
  <cols>
    <col min="1" max="1" width="23.83203125" customWidth="1"/>
    <col min="2" max="6" width="13.33203125" customWidth="1"/>
  </cols>
  <sheetData>
    <row r="1" spans="1:6" x14ac:dyDescent="0.2">
      <c r="A1" s="51"/>
      <c r="B1" s="51"/>
      <c r="C1" s="51"/>
      <c r="D1" s="51"/>
      <c r="E1" s="51"/>
      <c r="F1" s="51"/>
    </row>
    <row r="2" spans="1:6" x14ac:dyDescent="0.2">
      <c r="A2" s="51"/>
      <c r="B2" s="51"/>
      <c r="C2" s="51"/>
      <c r="D2" s="51"/>
      <c r="E2" s="51"/>
      <c r="F2" s="51"/>
    </row>
    <row r="3" spans="1:6" x14ac:dyDescent="0.2">
      <c r="A3" s="51"/>
      <c r="B3" s="51"/>
      <c r="C3" s="51"/>
      <c r="D3" s="51"/>
      <c r="E3" s="51"/>
      <c r="F3" s="51"/>
    </row>
    <row r="4" spans="1:6" x14ac:dyDescent="0.2">
      <c r="A4" s="51"/>
      <c r="B4" s="51"/>
      <c r="C4" s="51"/>
      <c r="D4" s="51"/>
      <c r="E4" s="51"/>
      <c r="F4" s="51"/>
    </row>
    <row r="5" spans="1:6" x14ac:dyDescent="0.2">
      <c r="A5" s="51"/>
      <c r="B5" s="51"/>
      <c r="C5" s="51"/>
      <c r="D5" s="51"/>
      <c r="E5" s="51"/>
      <c r="F5" s="51"/>
    </row>
    <row r="6" spans="1:6" ht="42.75" customHeight="1" thickBot="1" x14ac:dyDescent="0.25">
      <c r="A6" s="64"/>
      <c r="B6" s="64"/>
      <c r="C6" s="64"/>
      <c r="D6" s="64"/>
      <c r="E6" s="64"/>
      <c r="F6" s="64"/>
    </row>
    <row r="7" spans="1:6" ht="18.75" customHeight="1" thickBot="1" x14ac:dyDescent="0.25">
      <c r="A7" s="52" t="s">
        <v>20</v>
      </c>
      <c r="B7" s="53"/>
      <c r="C7" s="53"/>
      <c r="D7" s="53"/>
      <c r="E7" s="53"/>
      <c r="F7" s="54"/>
    </row>
    <row r="8" spans="1:6" ht="15.75" customHeight="1" thickBot="1" x14ac:dyDescent="0.25">
      <c r="A8" s="15" t="s">
        <v>26</v>
      </c>
      <c r="B8" s="55" t="s">
        <v>0</v>
      </c>
      <c r="C8" s="56"/>
      <c r="D8" s="56"/>
      <c r="E8" s="56"/>
      <c r="F8" s="57"/>
    </row>
    <row r="9" spans="1:6" ht="15.75" customHeight="1" thickBot="1" x14ac:dyDescent="0.25">
      <c r="A9" s="15" t="s">
        <v>35</v>
      </c>
      <c r="B9" s="61" t="s">
        <v>30</v>
      </c>
      <c r="C9" s="62"/>
      <c r="D9" s="62"/>
      <c r="E9" s="62"/>
      <c r="F9" s="63"/>
    </row>
    <row r="10" spans="1:6" x14ac:dyDescent="0.2">
      <c r="A10" s="16" t="s">
        <v>21</v>
      </c>
      <c r="B10" s="17" t="s">
        <v>1</v>
      </c>
      <c r="C10" s="18" t="s">
        <v>2</v>
      </c>
      <c r="D10" s="18" t="s">
        <v>3</v>
      </c>
      <c r="E10" s="19" t="s">
        <v>4</v>
      </c>
      <c r="F10" s="40" t="s">
        <v>5</v>
      </c>
    </row>
    <row r="11" spans="1:6" x14ac:dyDescent="0.2">
      <c r="A11" s="8" t="s">
        <v>22</v>
      </c>
      <c r="B11" s="5">
        <f>COUNTIFS(Details!$B:$B,"Risk",Details!$E:$E,"Critical")</f>
        <v>0</v>
      </c>
      <c r="C11" s="2">
        <f>COUNTIFS(Details!$B:$B,"Action",Details!$E:$E,"Critical")</f>
        <v>0</v>
      </c>
      <c r="D11" s="2">
        <f>COUNTIFS(Details!$B:$B,"Issue",Details!$E:$E,"Critical")</f>
        <v>0</v>
      </c>
      <c r="E11" s="20">
        <f>COUNTIFS(Details!$B:$B,"Decision",Details!$E:$E,"Critical")</f>
        <v>0</v>
      </c>
      <c r="F11" s="41">
        <f>SUM(B11:E11)</f>
        <v>0</v>
      </c>
    </row>
    <row r="12" spans="1:6" x14ac:dyDescent="0.2">
      <c r="A12" s="9" t="s">
        <v>6</v>
      </c>
      <c r="B12" s="6">
        <f>COUNTIFS(Details!$B:$B,"Risk",Details!$E:$E,"High")</f>
        <v>1</v>
      </c>
      <c r="C12" s="3">
        <f>COUNTIFS(Details!$B:$B,"Action",Details!$E:$E,"High")</f>
        <v>0</v>
      </c>
      <c r="D12" s="3">
        <f>COUNTIFS(Details!$B:$B,"Issue",Details!$E:$E,"High")</f>
        <v>0</v>
      </c>
      <c r="E12" s="21">
        <f>COUNTIFS(Details!$B:$B,"Decision",Details!$E:$E,"High")</f>
        <v>0</v>
      </c>
      <c r="F12" s="42">
        <f>SUM(B12:E12)</f>
        <v>1</v>
      </c>
    </row>
    <row r="13" spans="1:6" x14ac:dyDescent="0.2">
      <c r="A13" s="10" t="s">
        <v>7</v>
      </c>
      <c r="B13" s="7">
        <f>COUNTIFS(Details!$B:$B,"Risk",Details!$E:$E,"Moderate")</f>
        <v>0</v>
      </c>
      <c r="C13" s="4">
        <f>COUNTIFS(Details!$B:$B,"Action",Details!$E:$E,"Moderate")</f>
        <v>0</v>
      </c>
      <c r="D13" s="4">
        <f>COUNTIFS(Details!$B:$B,"Issue",Details!$E:$E,"Moderate")</f>
        <v>0</v>
      </c>
      <c r="E13" s="22">
        <f>COUNTIFS(Details!$B:$B,"Decision",Details!$E:$E,"Moderate")</f>
        <v>0</v>
      </c>
      <c r="F13" s="43">
        <f>SUM(B13:E13)</f>
        <v>0</v>
      </c>
    </row>
    <row r="14" spans="1:6" ht="16" thickBot="1" x14ac:dyDescent="0.25">
      <c r="A14" s="23" t="s">
        <v>8</v>
      </c>
      <c r="B14" s="24">
        <f>COUNTIFS(Details!$B:$B,"Risk",Details!$E:$E,"Low")</f>
        <v>0</v>
      </c>
      <c r="C14" s="25">
        <f>COUNTIFS(Details!$B:$B,"Action",Details!$E:$E,"Low")</f>
        <v>0</v>
      </c>
      <c r="D14" s="25">
        <f>COUNTIFS(Details!$B:$B,"Issue",Details!$E:$E,"Low")</f>
        <v>0</v>
      </c>
      <c r="E14" s="26">
        <f>COUNTIFS(Details!$B:$B,"Decision",Details!$E:$E,"Low")</f>
        <v>0</v>
      </c>
      <c r="F14" s="44">
        <f>SUM(B14:E14)</f>
        <v>0</v>
      </c>
    </row>
    <row r="15" spans="1:6" ht="17" thickTop="1" thickBot="1" x14ac:dyDescent="0.25">
      <c r="A15" s="58" t="s">
        <v>27</v>
      </c>
      <c r="B15" s="59"/>
      <c r="C15" s="59"/>
      <c r="D15" s="59"/>
      <c r="E15" s="59"/>
      <c r="F15" s="60"/>
    </row>
    <row r="16" spans="1:6" ht="16" thickTop="1" x14ac:dyDescent="0.2">
      <c r="A16" s="27" t="s">
        <v>23</v>
      </c>
      <c r="B16" s="28">
        <f>COUNTIFS(Details!$B:$B,"Risk",Details!$L:$L,"Open")</f>
        <v>1</v>
      </c>
      <c r="C16" s="29">
        <f>COUNTIFS(Details!$B:$B,"Action",Details!$L:$L,"Open")</f>
        <v>0</v>
      </c>
      <c r="D16" s="29">
        <f>COUNTIFS(Details!$B:$B,"Issue",Details!$L:$L,"Open")</f>
        <v>0</v>
      </c>
      <c r="E16" s="35">
        <f>COUNTIFS(Details!$B:$B,"Decision",Details!$L:$L,"Open")</f>
        <v>0</v>
      </c>
      <c r="F16" s="37">
        <f>SUM(B16:E16)</f>
        <v>1</v>
      </c>
    </row>
    <row r="17" spans="1:6" x14ac:dyDescent="0.2">
      <c r="A17" s="14" t="s">
        <v>25</v>
      </c>
      <c r="B17" s="12">
        <f>COUNTIFS(Details!$B:$B,"Risk",Details!$L:$L,"Deferred")</f>
        <v>0</v>
      </c>
      <c r="C17" s="13">
        <f>COUNTIFS(Details!$B:$B,"Action",Details!$L:$L,"Deferred")</f>
        <v>0</v>
      </c>
      <c r="D17" s="13">
        <f>COUNTIFS(Details!$B:$B,"Issue",Details!$L:$L,"Deferred")</f>
        <v>0</v>
      </c>
      <c r="E17" s="36">
        <f>COUNTIFS(Details!$B:$B,"Decision",Details!$L:$L,"Deferred")</f>
        <v>0</v>
      </c>
      <c r="F17" s="38">
        <f>SUM(B17:E17)</f>
        <v>0</v>
      </c>
    </row>
    <row r="18" spans="1:6" ht="16" thickBot="1" x14ac:dyDescent="0.25">
      <c r="A18" s="34" t="s">
        <v>24</v>
      </c>
      <c r="B18" s="33">
        <f>COUNTIFS(Details!$B:$B,"Risk",Details!$L:$L,"Closed")</f>
        <v>0</v>
      </c>
      <c r="C18" s="30">
        <f>COUNTIFS(Details!$B:$B,"Action",Details!$L:$L,"Closed")</f>
        <v>0</v>
      </c>
      <c r="D18" s="31">
        <f>COUNTIFS(Details!$B:$B,"Issue",Details!$L:$L,"Closed")</f>
        <v>0</v>
      </c>
      <c r="E18" s="45">
        <f>COUNTIFS(Details!$B:$B,"Decision",Details!$L:$L,"Closed")</f>
        <v>0</v>
      </c>
      <c r="F18" s="39">
        <f>SUM(B18:E18)</f>
        <v>0</v>
      </c>
    </row>
    <row r="19" spans="1:6" ht="16" thickTop="1" x14ac:dyDescent="0.2">
      <c r="A19" s="32"/>
      <c r="D19" s="32"/>
      <c r="E19" s="32"/>
    </row>
  </sheetData>
  <mergeCells count="6">
    <mergeCell ref="A7:F7"/>
    <mergeCell ref="B8:F8"/>
    <mergeCell ref="A15:F15"/>
    <mergeCell ref="B9:F9"/>
    <mergeCell ref="A1:A6"/>
    <mergeCell ref="B1:F6"/>
  </mergeCells>
  <dataValidations count="1">
    <dataValidation type="list" allowBlank="1" showInputMessage="1" showErrorMessage="1" sqref="B9:F9" xr:uid="{00000000-0002-0000-0100-000000000000}">
      <formula1>"Power Merchandiser, Stores, Meaningful.com, Engage and Communicate, Productivity, Team"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6"/>
  <sheetViews>
    <sheetView workbookViewId="0">
      <selection activeCell="Q9" sqref="Q9"/>
    </sheetView>
  </sheetViews>
  <sheetFormatPr baseColWidth="10" defaultColWidth="8.83203125" defaultRowHeight="15" x14ac:dyDescent="0.2"/>
  <cols>
    <col min="1" max="1" width="12.1640625" customWidth="1"/>
    <col min="2" max="2" width="11.5" style="1" customWidth="1"/>
    <col min="3" max="3" width="40.1640625" style="1" customWidth="1"/>
    <col min="4" max="4" width="11" style="1" customWidth="1"/>
    <col min="5" max="5" width="15.33203125" style="1" customWidth="1"/>
    <col min="6" max="6" width="9.83203125" style="1" customWidth="1"/>
    <col min="7" max="7" width="21.5" style="1" customWidth="1"/>
    <col min="8" max="8" width="16.1640625" style="1" bestFit="1" customWidth="1"/>
    <col min="9" max="9" width="10.83203125" style="1" bestFit="1" customWidth="1"/>
    <col min="10" max="10" width="16.5" style="1" customWidth="1"/>
    <col min="11" max="11" width="19.6640625" style="1" customWidth="1"/>
    <col min="12" max="12" width="13.5" style="1" customWidth="1"/>
    <col min="13" max="13" width="22.5" customWidth="1"/>
  </cols>
  <sheetData>
    <row r="1" spans="1:13" ht="141" customHeight="1" x14ac:dyDescent="1">
      <c r="A1" s="51"/>
      <c r="B1" s="51"/>
      <c r="C1" s="51"/>
      <c r="D1" s="65" t="s">
        <v>38</v>
      </c>
      <c r="E1" s="66"/>
      <c r="F1" s="66"/>
      <c r="G1" s="66"/>
      <c r="H1" s="66"/>
      <c r="I1" s="66"/>
      <c r="J1" s="66"/>
      <c r="K1" s="66"/>
      <c r="L1" s="66"/>
      <c r="M1" s="66"/>
    </row>
    <row r="2" spans="1:13" s="47" customFormat="1" ht="37.5" customHeight="1" x14ac:dyDescent="0.2">
      <c r="A2" s="47" t="s">
        <v>31</v>
      </c>
      <c r="B2" s="48" t="s">
        <v>9</v>
      </c>
      <c r="C2" s="48" t="s">
        <v>10</v>
      </c>
      <c r="D2" s="48" t="s">
        <v>11</v>
      </c>
      <c r="E2" s="48" t="s">
        <v>12</v>
      </c>
      <c r="F2" s="49" t="s">
        <v>13</v>
      </c>
      <c r="G2" s="49" t="s">
        <v>32</v>
      </c>
      <c r="H2" s="49" t="s">
        <v>33</v>
      </c>
      <c r="I2" s="49" t="s">
        <v>14</v>
      </c>
      <c r="J2" s="48" t="s">
        <v>15</v>
      </c>
      <c r="K2" s="48" t="s">
        <v>16</v>
      </c>
      <c r="L2" s="48" t="s">
        <v>17</v>
      </c>
      <c r="M2" s="48" t="s">
        <v>18</v>
      </c>
    </row>
    <row r="3" spans="1:13" ht="32" x14ac:dyDescent="0.2">
      <c r="A3" s="1">
        <v>1</v>
      </c>
      <c r="B3" s="1" t="s">
        <v>19</v>
      </c>
      <c r="C3" s="46" t="s">
        <v>28</v>
      </c>
      <c r="D3" s="1" t="s">
        <v>34</v>
      </c>
      <c r="E3" s="1" t="s">
        <v>6</v>
      </c>
      <c r="F3" s="11">
        <v>43600</v>
      </c>
      <c r="G3" s="11"/>
      <c r="H3" s="11">
        <v>43615</v>
      </c>
      <c r="I3" s="11"/>
      <c r="J3" s="1" t="s">
        <v>36</v>
      </c>
      <c r="L3" s="1" t="s">
        <v>29</v>
      </c>
    </row>
    <row r="4" spans="1:13" x14ac:dyDescent="0.2">
      <c r="A4" s="1">
        <v>2</v>
      </c>
      <c r="F4" s="11"/>
      <c r="G4" s="11"/>
      <c r="H4" s="11"/>
      <c r="I4" s="11"/>
    </row>
    <row r="5" spans="1:13" x14ac:dyDescent="0.2">
      <c r="A5" s="1">
        <v>3</v>
      </c>
      <c r="F5" s="11"/>
      <c r="G5" s="11"/>
      <c r="H5" s="11"/>
      <c r="I5" s="11"/>
    </row>
    <row r="6" spans="1:13" x14ac:dyDescent="0.2">
      <c r="A6" s="1">
        <v>4</v>
      </c>
      <c r="F6" s="11"/>
      <c r="G6" s="11"/>
      <c r="H6" s="11"/>
      <c r="I6" s="11"/>
    </row>
    <row r="7" spans="1:13" x14ac:dyDescent="0.2">
      <c r="A7" s="1">
        <v>5</v>
      </c>
      <c r="F7" s="11"/>
      <c r="G7" s="11"/>
      <c r="H7" s="11"/>
      <c r="I7" s="11"/>
    </row>
    <row r="8" spans="1:13" x14ac:dyDescent="0.2">
      <c r="A8" s="1">
        <v>6</v>
      </c>
      <c r="F8" s="11"/>
      <c r="G8" s="11"/>
      <c r="H8" s="11"/>
      <c r="I8" s="11"/>
    </row>
    <row r="9" spans="1:13" x14ac:dyDescent="0.2">
      <c r="A9" s="1">
        <v>7</v>
      </c>
      <c r="F9" s="11"/>
      <c r="G9" s="11"/>
      <c r="H9" s="11"/>
      <c r="I9" s="11"/>
    </row>
    <row r="10" spans="1:13" x14ac:dyDescent="0.2">
      <c r="A10" s="1">
        <v>8</v>
      </c>
      <c r="F10" s="11"/>
      <c r="G10" s="11"/>
      <c r="H10" s="11"/>
      <c r="I10" s="11"/>
    </row>
    <row r="11" spans="1:13" x14ac:dyDescent="0.2">
      <c r="A11" s="1">
        <v>9</v>
      </c>
      <c r="F11" s="11"/>
      <c r="G11" s="11"/>
      <c r="H11" s="11"/>
      <c r="I11" s="11"/>
    </row>
    <row r="12" spans="1:13" x14ac:dyDescent="0.2">
      <c r="A12" s="1">
        <v>10</v>
      </c>
      <c r="F12" s="11"/>
      <c r="G12" s="11"/>
      <c r="H12" s="11"/>
      <c r="I12" s="11"/>
    </row>
    <row r="13" spans="1:13" x14ac:dyDescent="0.2">
      <c r="A13" s="1">
        <v>11</v>
      </c>
      <c r="F13" s="11"/>
      <c r="G13" s="11"/>
      <c r="H13" s="11"/>
      <c r="I13" s="11"/>
    </row>
    <row r="14" spans="1:13" x14ac:dyDescent="0.2">
      <c r="A14" s="1">
        <v>12</v>
      </c>
      <c r="F14" s="11"/>
      <c r="G14" s="11"/>
      <c r="H14" s="11"/>
      <c r="I14" s="11"/>
    </row>
    <row r="15" spans="1:13" x14ac:dyDescent="0.2">
      <c r="A15" s="1">
        <v>13</v>
      </c>
      <c r="F15" s="11"/>
      <c r="G15" s="11"/>
      <c r="H15" s="11"/>
      <c r="I15" s="11"/>
    </row>
    <row r="16" spans="1:13" x14ac:dyDescent="0.2">
      <c r="A16" s="1">
        <v>14</v>
      </c>
      <c r="F16" s="11"/>
      <c r="G16" s="11"/>
      <c r="H16" s="11"/>
      <c r="I16" s="11"/>
    </row>
    <row r="17" spans="1:9" x14ac:dyDescent="0.2">
      <c r="A17" s="1">
        <v>15</v>
      </c>
      <c r="F17" s="11"/>
      <c r="G17" s="11"/>
      <c r="H17" s="11"/>
      <c r="I17" s="11"/>
    </row>
    <row r="18" spans="1:9" x14ac:dyDescent="0.2">
      <c r="A18" s="1">
        <v>16</v>
      </c>
      <c r="F18" s="11"/>
      <c r="G18" s="11"/>
      <c r="H18" s="11"/>
      <c r="I18" s="11"/>
    </row>
    <row r="19" spans="1:9" x14ac:dyDescent="0.2">
      <c r="A19" s="1">
        <v>17</v>
      </c>
      <c r="F19" s="11"/>
      <c r="G19" s="11"/>
      <c r="H19" s="11"/>
      <c r="I19" s="11"/>
    </row>
    <row r="20" spans="1:9" x14ac:dyDescent="0.2">
      <c r="A20" s="1">
        <v>18</v>
      </c>
      <c r="F20" s="11"/>
      <c r="G20" s="11"/>
      <c r="H20" s="11"/>
      <c r="I20" s="11"/>
    </row>
    <row r="21" spans="1:9" x14ac:dyDescent="0.2">
      <c r="A21" s="1">
        <v>19</v>
      </c>
      <c r="F21" s="11"/>
      <c r="G21" s="11"/>
      <c r="H21" s="11"/>
      <c r="I21" s="11"/>
    </row>
    <row r="22" spans="1:9" x14ac:dyDescent="0.2">
      <c r="A22" s="1">
        <v>20</v>
      </c>
      <c r="F22" s="11"/>
      <c r="G22" s="11"/>
      <c r="H22" s="11"/>
      <c r="I22" s="11"/>
    </row>
    <row r="23" spans="1:9" x14ac:dyDescent="0.2">
      <c r="A23" s="1">
        <v>21</v>
      </c>
      <c r="F23" s="11"/>
      <c r="G23" s="11"/>
      <c r="H23" s="11"/>
      <c r="I23" s="11"/>
    </row>
    <row r="24" spans="1:9" x14ac:dyDescent="0.2">
      <c r="A24" s="1">
        <v>22</v>
      </c>
      <c r="F24" s="11"/>
      <c r="G24" s="11"/>
      <c r="H24" s="11"/>
      <c r="I24" s="11"/>
    </row>
    <row r="25" spans="1:9" x14ac:dyDescent="0.2">
      <c r="A25" s="1">
        <v>23</v>
      </c>
      <c r="F25" s="11"/>
      <c r="G25" s="11"/>
      <c r="H25" s="11"/>
      <c r="I25" s="11"/>
    </row>
    <row r="26" spans="1:9" x14ac:dyDescent="0.2">
      <c r="A26" s="1">
        <v>24</v>
      </c>
      <c r="F26" s="11"/>
      <c r="G26" s="11"/>
      <c r="H26" s="11"/>
      <c r="I26" s="11"/>
    </row>
    <row r="27" spans="1:9" x14ac:dyDescent="0.2">
      <c r="A27" s="1">
        <v>25</v>
      </c>
      <c r="F27" s="11"/>
      <c r="G27" s="11"/>
      <c r="H27" s="11"/>
      <c r="I27" s="11"/>
    </row>
    <row r="28" spans="1:9" x14ac:dyDescent="0.2">
      <c r="A28" s="1">
        <v>26</v>
      </c>
      <c r="F28" s="11"/>
      <c r="G28" s="11"/>
      <c r="H28" s="11"/>
      <c r="I28" s="11"/>
    </row>
    <row r="29" spans="1:9" x14ac:dyDescent="0.2">
      <c r="A29" s="1">
        <v>27</v>
      </c>
      <c r="F29" s="11"/>
      <c r="G29" s="11"/>
      <c r="H29" s="11"/>
      <c r="I29" s="11"/>
    </row>
    <row r="30" spans="1:9" x14ac:dyDescent="0.2">
      <c r="A30" s="1">
        <v>28</v>
      </c>
      <c r="F30" s="11"/>
      <c r="G30" s="11"/>
      <c r="H30" s="11"/>
      <c r="I30" s="11"/>
    </row>
    <row r="31" spans="1:9" x14ac:dyDescent="0.2">
      <c r="A31" s="1">
        <v>29</v>
      </c>
      <c r="F31" s="11"/>
      <c r="G31" s="11"/>
      <c r="H31" s="11"/>
      <c r="I31" s="11"/>
    </row>
    <row r="32" spans="1:9" x14ac:dyDescent="0.2">
      <c r="A32" s="1">
        <v>30</v>
      </c>
      <c r="F32" s="11"/>
      <c r="G32" s="11"/>
      <c r="H32" s="11"/>
      <c r="I32" s="11"/>
    </row>
    <row r="33" spans="1:9" x14ac:dyDescent="0.2">
      <c r="A33" s="1">
        <v>31</v>
      </c>
      <c r="F33" s="11"/>
      <c r="G33" s="11"/>
      <c r="H33" s="11"/>
      <c r="I33" s="11"/>
    </row>
    <row r="34" spans="1:9" x14ac:dyDescent="0.2">
      <c r="A34" s="1">
        <v>32</v>
      </c>
      <c r="F34" s="11"/>
      <c r="G34" s="11"/>
      <c r="H34" s="11"/>
      <c r="I34" s="11"/>
    </row>
    <row r="35" spans="1:9" x14ac:dyDescent="0.2">
      <c r="A35" s="1">
        <v>33</v>
      </c>
      <c r="F35" s="11"/>
      <c r="G35" s="11"/>
      <c r="H35" s="11"/>
      <c r="I35" s="11"/>
    </row>
    <row r="36" spans="1:9" x14ac:dyDescent="0.2">
      <c r="A36" s="1">
        <v>34</v>
      </c>
      <c r="F36" s="11"/>
      <c r="G36" s="11"/>
      <c r="H36" s="11"/>
      <c r="I36" s="11"/>
    </row>
  </sheetData>
  <mergeCells count="2">
    <mergeCell ref="A1:C1"/>
    <mergeCell ref="D1:M1"/>
  </mergeCells>
  <conditionalFormatting sqref="A3:M36">
    <cfRule type="expression" dxfId="5" priority="26">
      <formula>$E3="Low"</formula>
    </cfRule>
    <cfRule type="expression" dxfId="4" priority="27">
      <formula>$E3="Moderate"</formula>
    </cfRule>
    <cfRule type="expression" dxfId="3" priority="28">
      <formula>$E3="High"</formula>
    </cfRule>
    <cfRule type="expression" dxfId="2" priority="29">
      <formula>$E3="Critical"</formula>
    </cfRule>
    <cfRule type="expression" dxfId="1" priority="34">
      <formula>$E:$E="Critical"</formula>
    </cfRule>
  </conditionalFormatting>
  <conditionalFormatting sqref="E3:E36">
    <cfRule type="expression" dxfId="0" priority="11">
      <formula>$E$2:$E$35="Critical"</formula>
    </cfRule>
  </conditionalFormatting>
  <dataValidations count="6">
    <dataValidation type="list" allowBlank="1" showInputMessage="1" showErrorMessage="1" sqref="L3:L36" xr:uid="{00000000-0002-0000-0200-000000000000}">
      <formula1>"Open,Closed,Deferred"</formula1>
    </dataValidation>
    <dataValidation type="list" allowBlank="1" showInputMessage="1" showErrorMessage="1" sqref="D4:D36" xr:uid="{00000000-0002-0000-0200-000001000000}">
      <formula1>"Technical,Process,Budget,Resource"</formula1>
    </dataValidation>
    <dataValidation type="list" allowBlank="1" showInputMessage="1" showErrorMessage="1" sqref="B3:B36" xr:uid="{00000000-0002-0000-0200-000002000000}">
      <formula1>"Risk,Action,Issue,Decision"</formula1>
    </dataValidation>
    <dataValidation type="list" allowBlank="1" showInputMessage="1" showErrorMessage="1" sqref="E3:E36" xr:uid="{00000000-0002-0000-0200-000003000000}">
      <formula1>"Critical,High,Moderate,Low"</formula1>
    </dataValidation>
    <dataValidation type="list" allowBlank="1" showInputMessage="1" showErrorMessage="1" sqref="J36" xr:uid="{00000000-0002-0000-0200-000004000000}">
      <formula1>"Auriel,Biswadeep,Drew,Frank,Kim,Lillard,Janney,Julie"</formula1>
    </dataValidation>
    <dataValidation type="list" allowBlank="1" showInputMessage="1" showErrorMessage="1" sqref="D3" xr:uid="{00000000-0002-0000-0200-000005000000}">
      <formula1>"Time,Budget,Scope,Resource,Quality,Other"</formula1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Directions</vt:lpstr>
      <vt:lpstr>Summary</vt:lpstr>
      <vt:lpstr>Details</vt:lpstr>
    </vt:vector>
  </TitlesOfParts>
  <Company>Academy Sports + Outdoors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Janney Cheeran</dc:creator>
  <cp:lastModifiedBy>Joey Martin</cp:lastModifiedBy>
  <dcterms:created xsi:type="dcterms:W3CDTF">2019-09-16T14:15:41Z</dcterms:created>
  <dcterms:modified xsi:type="dcterms:W3CDTF">2025-09-18T16:00:33Z</dcterms:modified>
</cp:coreProperties>
</file>