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Shared drives\Compliance (Shared Drive)\West Virginia\Reporting\Quarterly NADAC Reports\Submissions\2024 Q4 Submissions and Revisions\2025.06.24\"/>
    </mc:Choice>
  </mc:AlternateContent>
  <xr:revisionPtr revIDLastSave="0" documentId="13_ncr:1_{5C9C4AED-1C98-4E8A-9E7D-520AB7A7080A}" xr6:coauthVersionLast="47" xr6:coauthVersionMax="47" xr10:uidLastSave="{00000000-0000-0000-0000-000000000000}"/>
  <bookViews>
    <workbookView xWindow="-150" yWindow="465" windowWidth="26505" windowHeight="18030" xr2:uid="{00000000-000D-0000-FFFF-FFFF00000000}"/>
  </bookViews>
  <sheets>
    <sheet name="2024 Q4 (Oct 1 - Dec 31)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TM">6000</definedName>
    <definedName name="IQ_TODAY">0</definedName>
    <definedName name="IQ_WEEK">50000</definedName>
    <definedName name="IQ_YTD">3000</definedName>
    <definedName name="IQ_YTDMONTH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O0PXMbXgxGNvS80lYnl0YG4+M4JmxHB8H2s2+ZMhlQ="/>
    </ext>
  </extLst>
</workbook>
</file>

<file path=xl/calcChain.xml><?xml version="1.0" encoding="utf-8"?>
<calcChain xmlns="http://schemas.openxmlformats.org/spreadsheetml/2006/main">
  <c r="M40" i="1" l="1"/>
  <c r="N39" i="1"/>
  <c r="M38" i="1"/>
  <c r="M37" i="1"/>
  <c r="M36" i="1"/>
  <c r="N35" i="1"/>
  <c r="M34" i="1"/>
  <c r="M33" i="1"/>
  <c r="N32" i="1"/>
  <c r="M31" i="1"/>
  <c r="M30" i="1"/>
  <c r="M29" i="1"/>
  <c r="M28" i="1"/>
  <c r="N27" i="1"/>
  <c r="N26" i="1"/>
  <c r="M25" i="1"/>
  <c r="M24" i="1"/>
  <c r="M23" i="1"/>
  <c r="M22" i="1"/>
  <c r="N21" i="1"/>
  <c r="M20" i="1"/>
  <c r="M19" i="1"/>
  <c r="N18" i="1"/>
  <c r="M17" i="1"/>
  <c r="N16" i="1"/>
  <c r="N15" i="1"/>
  <c r="N14" i="1"/>
  <c r="N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<sst xmlns="http://schemas.openxmlformats.org/spreadsheetml/2006/main" count="193" uniqueCount="62">
  <si>
    <t>West Virginia NADAC Quarterly Report 2024 Q4 (October 1, 2024 - December 31, 2024)</t>
  </si>
  <si>
    <t>PBM Name: Smith Health, Inc.</t>
  </si>
  <si>
    <t>SBS Number: 521628939</t>
  </si>
  <si>
    <r>
      <rPr>
        <b/>
        <sz val="11"/>
        <color theme="1"/>
        <rFont val="Calibri"/>
        <family val="2"/>
      </rPr>
      <t xml:space="preserve">Product NDC Number
</t>
    </r>
    <r>
      <rPr>
        <sz val="9"/>
        <color theme="1"/>
        <rFont val="Calibri"/>
        <family val="2"/>
      </rPr>
      <t>(complete 11 digit number)</t>
    </r>
  </si>
  <si>
    <r>
      <rPr>
        <b/>
        <sz val="11"/>
        <color theme="1"/>
        <rFont val="Calibri"/>
        <family val="2"/>
      </rPr>
      <t xml:space="preserve">Product Name 
</t>
    </r>
    <r>
      <rPr>
        <sz val="9"/>
        <color theme="1"/>
        <rFont val="Calibri"/>
        <family val="2"/>
      </rPr>
      <t>(the complete NDC Description)</t>
    </r>
  </si>
  <si>
    <t xml:space="preserve">Fill Date
</t>
  </si>
  <si>
    <r>
      <rPr>
        <b/>
        <sz val="11"/>
        <color theme="1"/>
        <rFont val="Calibri"/>
        <family val="2"/>
      </rPr>
      <t xml:space="preserve">Quantity of the Drug Dispensed </t>
    </r>
    <r>
      <rPr>
        <sz val="9"/>
        <color theme="1"/>
        <rFont val="Calibri"/>
        <family val="2"/>
      </rPr>
      <t>(expressed in metric decimal units)</t>
    </r>
  </si>
  <si>
    <t>Pharmacy Name</t>
  </si>
  <si>
    <t>Pharmacy Provider ID</t>
  </si>
  <si>
    <r>
      <rPr>
        <b/>
        <sz val="11"/>
        <color theme="1"/>
        <rFont val="Calibri"/>
        <family val="2"/>
      </rPr>
      <t>Amount the Pharmacy was Reimbursed</t>
    </r>
    <r>
      <rPr>
        <b/>
        <sz val="9"/>
        <color theme="1"/>
        <rFont val="Calibri"/>
        <family val="2"/>
      </rPr>
      <t xml:space="preserve"> 
</t>
    </r>
    <r>
      <rPr>
        <sz val="9"/>
        <color theme="1"/>
        <rFont val="Calibri"/>
        <family val="2"/>
      </rPr>
      <t>(per Unit or Dosage)</t>
    </r>
  </si>
  <si>
    <t xml:space="preserve">Amount of Dispensing Fee </t>
  </si>
  <si>
    <t>Amount of Member Cost Share</t>
  </si>
  <si>
    <r>
      <rPr>
        <b/>
        <sz val="11"/>
        <color theme="1"/>
        <rFont val="Calibri"/>
        <family val="2"/>
      </rPr>
      <t xml:space="preserve">Average NADAC </t>
    </r>
    <r>
      <rPr>
        <sz val="9"/>
        <color theme="1"/>
        <rFont val="Calibri"/>
        <family val="2"/>
      </rPr>
      <t>(from CMS survey report as provided by the OIC)</t>
    </r>
  </si>
  <si>
    <r>
      <rPr>
        <b/>
        <sz val="11"/>
        <color theme="1"/>
        <rFont val="Calibri"/>
        <family val="2"/>
      </rPr>
      <t xml:space="preserve">Average NADAC Report Date
</t>
    </r>
    <r>
      <rPr>
        <sz val="9"/>
        <color theme="1"/>
        <rFont val="Calibri"/>
        <family val="2"/>
      </rPr>
      <t>(date of the CMS Report used to to determine the "Average NADAC" rate)</t>
    </r>
  </si>
  <si>
    <t xml:space="preserve">10% and Below Actual Percentage of NADAC Reimbursement </t>
  </si>
  <si>
    <t xml:space="preserve">10% and Above Actual Percentage of NADAC Reimbursement </t>
  </si>
  <si>
    <r>
      <rPr>
        <b/>
        <sz val="11"/>
        <color theme="1"/>
        <rFont val="Calibri"/>
        <family val="2"/>
      </rPr>
      <t xml:space="preserve">Affiliate Pharmacy </t>
    </r>
    <r>
      <rPr>
        <sz val="11"/>
        <color theme="1"/>
        <rFont val="Calibri"/>
        <family val="2"/>
      </rPr>
      <t>(Yes / No)</t>
    </r>
  </si>
  <si>
    <r>
      <rPr>
        <b/>
        <sz val="11"/>
        <color theme="1"/>
        <rFont val="Calibri"/>
        <family val="2"/>
      </rPr>
      <t xml:space="preserve">Dispensed Pursuant to Federal, State or Local Government Health Plan 
</t>
    </r>
    <r>
      <rPr>
        <sz val="11"/>
        <color theme="1"/>
        <rFont val="Calibri"/>
        <family val="2"/>
      </rPr>
      <t>(Yes / No)</t>
    </r>
  </si>
  <si>
    <t>49483034150</t>
  </si>
  <si>
    <t>Acetaminophen</t>
  </si>
  <si>
    <t>CVS PHARMACY #01429</t>
  </si>
  <si>
    <t>No</t>
  </si>
  <si>
    <t>00173068220</t>
  </si>
  <si>
    <t>Albuterol Sulfate</t>
  </si>
  <si>
    <t>NEW RIVER HEALTH PHARMACY - FAYETTEVILLE</t>
  </si>
  <si>
    <t>69452015120</t>
  </si>
  <si>
    <t>Ergocalciferol</t>
  </si>
  <si>
    <t>60505620202</t>
  </si>
  <si>
    <t>Cyclosporine (Ophth)</t>
  </si>
  <si>
    <t>WALMART PHARMACY 10-1477</t>
  </si>
  <si>
    <t>66993001968</t>
  </si>
  <si>
    <t>NEW RIVER HEALTH OAK HILL PHARMACY</t>
  </si>
  <si>
    <t>76204020030</t>
  </si>
  <si>
    <t>00310737020</t>
  </si>
  <si>
    <t>Budesonide-Formoterol Fumarate Dihydrate</t>
  </si>
  <si>
    <t>47335075649</t>
  </si>
  <si>
    <t>Ipratropium-Albuterol</t>
  </si>
  <si>
    <t>00406012505</t>
  </si>
  <si>
    <t>Hydrocodone-Acetaminophen</t>
  </si>
  <si>
    <t>WALGREENS #19991</t>
  </si>
  <si>
    <t>50228043605</t>
  </si>
  <si>
    <t>Naproxen</t>
  </si>
  <si>
    <t>72205001590</t>
  </si>
  <si>
    <t>Pregabalin</t>
  </si>
  <si>
    <t>WALMART PHARMACY 10-4372</t>
  </si>
  <si>
    <t>62332014231</t>
  </si>
  <si>
    <t>Celecoxib</t>
  </si>
  <si>
    <t>WALMART PHARMACY 10-2474</t>
  </si>
  <si>
    <t>68645056354</t>
  </si>
  <si>
    <t>Ibuprofen</t>
  </si>
  <si>
    <t>10702080806</t>
  </si>
  <si>
    <t>31722014905</t>
  </si>
  <si>
    <t>Gabapentin</t>
  </si>
  <si>
    <t>68462019005</t>
  </si>
  <si>
    <t>67877021905</t>
  </si>
  <si>
    <t>Cephalexin</t>
  </si>
  <si>
    <t>72578005518</t>
  </si>
  <si>
    <t>Doxycycline Hyclate</t>
  </si>
  <si>
    <t>00173089310</t>
  </si>
  <si>
    <t>Fluticasone-Umeclidinium-Vilanterol</t>
  </si>
  <si>
    <t>67877046405</t>
  </si>
  <si>
    <t>CLENDENIN PHARMACY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</si>
</sst>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yyyy\-mm\-dd"/>
    <numFmt numFmtId="166" formatCode="0.00000"/>
  </numFmts>
  <fonts count="9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sz val="11"/>
      <color theme="1"/>
      <name val="Times New Roman"/>
      <family val="1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164" fontId="3" fillId="0" borderId="2" xfId="0" applyNumberFormat="1" applyFont="1" applyBorder="1"/>
    <xf numFmtId="49" fontId="4" fillId="3" borderId="3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49" fontId="4" fillId="4" borderId="8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49" fontId="5" fillId="3" borderId="6" xfId="0" applyNumberFormat="1" applyFont="1" applyFill="1" applyBorder="1" applyAlignment="1">
      <alignment horizontal="left" vertical="center"/>
    </xf>
    <xf numFmtId="0" fontId="6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411700" cy="2133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7"/>
  <sheetViews>
    <sheetView showGridLines="0" tabSelected="1" zoomScale="89" zoomScaleNormal="89" workbookViewId="0">
      <pane ySplit="5" topLeftCell="A6" activePane="bottomLeft" state="frozen"/>
      <selection pane="bottomLeft" activeCell="C12" sqref="C12"/>
    </sheetView>
  </sheetViews>
  <sheetFormatPr defaultColWidth="14.42578125" defaultRowHeight="15" customHeight="1" x14ac:dyDescent="0.25"/>
  <cols>
    <col min="1" max="1" width="1" customWidth="1"/>
    <col min="2" max="2" width="24.5703125" customWidth="1"/>
    <col min="3" max="3" width="35.85546875" customWidth="1"/>
    <col min="4" max="4" width="11.42578125" customWidth="1"/>
    <col min="5" max="5" width="14.85546875" customWidth="1"/>
    <col min="6" max="6" width="54.28515625" customWidth="1"/>
    <col min="7" max="9" width="14.85546875" customWidth="1"/>
    <col min="10" max="10" width="18.85546875" customWidth="1"/>
    <col min="11" max="11" width="19.85546875" customWidth="1"/>
    <col min="12" max="13" width="17.140625" customWidth="1"/>
    <col min="14" max="14" width="15.42578125" customWidth="1"/>
    <col min="15" max="15" width="15.140625" customWidth="1"/>
    <col min="16" max="16" width="16.7109375" customWidth="1"/>
    <col min="17" max="28" width="8.7109375" customWidth="1"/>
  </cols>
  <sheetData>
    <row r="1" spans="1:28" ht="168" customHeight="1" x14ac:dyDescent="0.25">
      <c r="A1" s="1"/>
      <c r="B1" s="2"/>
      <c r="C1" s="3"/>
      <c r="D1" s="4"/>
      <c r="E1" s="4"/>
      <c r="F1" s="4"/>
      <c r="G1" s="4"/>
      <c r="H1" s="5"/>
      <c r="I1" s="4"/>
      <c r="J1" s="4"/>
      <c r="K1" s="6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.5" customHeight="1" x14ac:dyDescent="0.25">
      <c r="B2" s="7" t="s">
        <v>0</v>
      </c>
      <c r="C2" s="8"/>
      <c r="D2" s="8"/>
      <c r="E2" s="8"/>
      <c r="F2" s="8"/>
      <c r="G2" s="8"/>
      <c r="H2" s="8"/>
      <c r="I2" s="8"/>
      <c r="J2" s="8"/>
      <c r="K2" s="9"/>
      <c r="L2" s="8"/>
      <c r="M2" s="8"/>
      <c r="N2" s="8"/>
      <c r="O2" s="8"/>
      <c r="P2" s="10"/>
    </row>
    <row r="3" spans="1:28" ht="15" customHeight="1" x14ac:dyDescent="0.25">
      <c r="B3" s="29" t="s">
        <v>1</v>
      </c>
      <c r="C3" s="30"/>
      <c r="D3" s="11"/>
      <c r="E3" s="12"/>
      <c r="F3" s="12"/>
      <c r="G3" s="12"/>
      <c r="H3" s="12"/>
      <c r="I3" s="12"/>
      <c r="J3" s="12"/>
      <c r="K3" s="13"/>
      <c r="L3" s="12"/>
      <c r="M3" s="12"/>
      <c r="N3" s="12"/>
      <c r="O3" s="12"/>
      <c r="P3" s="14"/>
    </row>
    <row r="4" spans="1:28" ht="15" customHeight="1" x14ac:dyDescent="0.25">
      <c r="B4" s="15" t="s">
        <v>2</v>
      </c>
      <c r="C4" s="16"/>
      <c r="D4" s="11"/>
      <c r="E4" s="12"/>
      <c r="F4" s="12"/>
      <c r="G4" s="12"/>
      <c r="H4" s="12"/>
      <c r="I4" s="12"/>
      <c r="J4" s="12"/>
      <c r="K4" s="13"/>
      <c r="L4" s="12"/>
      <c r="M4" s="12"/>
      <c r="N4" s="12"/>
      <c r="O4" s="12"/>
      <c r="P4" s="14"/>
    </row>
    <row r="5" spans="1:28" ht="106.5" customHeight="1" x14ac:dyDescent="0.25">
      <c r="B5" s="17" t="s">
        <v>3</v>
      </c>
      <c r="C5" s="18" t="s">
        <v>4</v>
      </c>
      <c r="D5" s="18" t="s">
        <v>5</v>
      </c>
      <c r="E5" s="18" t="s">
        <v>6</v>
      </c>
      <c r="F5" s="19" t="s">
        <v>7</v>
      </c>
      <c r="G5" s="19" t="s">
        <v>8</v>
      </c>
      <c r="H5" s="20" t="s">
        <v>9</v>
      </c>
      <c r="I5" s="19" t="s">
        <v>10</v>
      </c>
      <c r="J5" s="19" t="s">
        <v>11</v>
      </c>
      <c r="K5" s="21" t="s">
        <v>12</v>
      </c>
      <c r="L5" s="18" t="s">
        <v>13</v>
      </c>
      <c r="M5" s="19" t="s">
        <v>14</v>
      </c>
      <c r="N5" s="19" t="s">
        <v>15</v>
      </c>
      <c r="O5" s="18" t="s">
        <v>16</v>
      </c>
      <c r="P5" s="18" t="s">
        <v>17</v>
      </c>
    </row>
    <row r="6" spans="1:28" ht="16.5" customHeight="1" x14ac:dyDescent="0.25">
      <c r="B6" s="22" t="s">
        <v>18</v>
      </c>
      <c r="C6" s="23" t="s">
        <v>19</v>
      </c>
      <c r="D6" s="24">
        <v>45567</v>
      </c>
      <c r="E6" s="23">
        <v>30</v>
      </c>
      <c r="F6" s="23" t="s">
        <v>20</v>
      </c>
      <c r="G6" s="23">
        <v>5000170</v>
      </c>
      <c r="H6" s="25">
        <v>3.6666666666999997E-2</v>
      </c>
      <c r="I6" s="23">
        <v>10.49</v>
      </c>
      <c r="J6" s="23">
        <v>0</v>
      </c>
      <c r="K6" s="28">
        <v>3.669E-2</v>
      </c>
      <c r="L6" s="24">
        <v>45567</v>
      </c>
      <c r="M6" s="26">
        <f t="shared" ref="M6:M12" si="0">(((H6*E6)+I6+J6)-((K6*E6)+10.49))/((K6*E6)+10.49)</f>
        <v>-6.0393245446716414E-5</v>
      </c>
      <c r="N6" s="26"/>
      <c r="O6" s="23" t="s">
        <v>21</v>
      </c>
      <c r="P6" s="23" t="s">
        <v>21</v>
      </c>
    </row>
    <row r="7" spans="1:28" x14ac:dyDescent="0.25">
      <c r="B7" s="27" t="s">
        <v>22</v>
      </c>
      <c r="C7" s="23" t="s">
        <v>23</v>
      </c>
      <c r="D7" s="24">
        <v>45572</v>
      </c>
      <c r="E7" s="23">
        <v>54</v>
      </c>
      <c r="F7" s="23" t="s">
        <v>24</v>
      </c>
      <c r="G7" s="23">
        <v>5056800</v>
      </c>
      <c r="H7" s="25">
        <v>3.0401851851849999</v>
      </c>
      <c r="I7" s="23">
        <v>10.49</v>
      </c>
      <c r="J7" s="23">
        <v>0</v>
      </c>
      <c r="K7" s="28">
        <v>3.0400999999999998</v>
      </c>
      <c r="L7" s="24">
        <v>45567</v>
      </c>
      <c r="M7" s="26">
        <f t="shared" si="0"/>
        <v>2.6337576679599681E-5</v>
      </c>
      <c r="N7" s="26"/>
      <c r="O7" s="23" t="s">
        <v>21</v>
      </c>
      <c r="P7" s="23" t="s">
        <v>21</v>
      </c>
    </row>
    <row r="8" spans="1:28" x14ac:dyDescent="0.25">
      <c r="B8" s="27" t="s">
        <v>25</v>
      </c>
      <c r="C8" s="23" t="s">
        <v>26</v>
      </c>
      <c r="D8" s="24">
        <v>45572</v>
      </c>
      <c r="E8" s="23">
        <v>4</v>
      </c>
      <c r="F8" s="23" t="s">
        <v>20</v>
      </c>
      <c r="G8" s="23">
        <v>5000170</v>
      </c>
      <c r="H8" s="25">
        <v>0.125</v>
      </c>
      <c r="I8" s="23">
        <v>10.49</v>
      </c>
      <c r="J8" s="23">
        <v>0</v>
      </c>
      <c r="K8" s="28">
        <v>0.12520999999999999</v>
      </c>
      <c r="L8" s="24">
        <v>45567</v>
      </c>
      <c r="M8" s="26">
        <f t="shared" si="0"/>
        <v>-7.6427279443625227E-5</v>
      </c>
      <c r="N8" s="26"/>
      <c r="O8" s="23" t="s">
        <v>21</v>
      </c>
      <c r="P8" s="23" t="s">
        <v>21</v>
      </c>
    </row>
    <row r="9" spans="1:28" x14ac:dyDescent="0.25">
      <c r="B9" s="27" t="s">
        <v>27</v>
      </c>
      <c r="C9" s="23" t="s">
        <v>28</v>
      </c>
      <c r="D9" s="24">
        <v>45580</v>
      </c>
      <c r="E9" s="23">
        <v>60</v>
      </c>
      <c r="F9" s="23" t="s">
        <v>29</v>
      </c>
      <c r="G9" s="23">
        <v>5009267</v>
      </c>
      <c r="H9" s="25">
        <v>2.6371666666669999</v>
      </c>
      <c r="I9" s="23">
        <v>10.49</v>
      </c>
      <c r="J9" s="23">
        <v>0</v>
      </c>
      <c r="K9" s="28">
        <v>2.6370900000000002</v>
      </c>
      <c r="L9" s="24">
        <v>45574</v>
      </c>
      <c r="M9" s="26">
        <f t="shared" si="0"/>
        <v>2.7264849681718782E-5</v>
      </c>
      <c r="N9" s="26"/>
      <c r="O9" s="23" t="s">
        <v>21</v>
      </c>
      <c r="P9" s="23" t="s">
        <v>21</v>
      </c>
    </row>
    <row r="10" spans="1:28" x14ac:dyDescent="0.25">
      <c r="B10" s="27" t="s">
        <v>30</v>
      </c>
      <c r="C10" s="23" t="s">
        <v>23</v>
      </c>
      <c r="D10" s="24">
        <v>45583</v>
      </c>
      <c r="E10" s="23">
        <v>18</v>
      </c>
      <c r="F10" s="23" t="s">
        <v>31</v>
      </c>
      <c r="G10" s="23">
        <v>5058791</v>
      </c>
      <c r="H10" s="25">
        <v>1.846666666667</v>
      </c>
      <c r="I10" s="23">
        <v>10.49</v>
      </c>
      <c r="J10" s="23">
        <v>0</v>
      </c>
      <c r="K10" s="28">
        <v>1.84676</v>
      </c>
      <c r="L10" s="24">
        <v>45581</v>
      </c>
      <c r="M10" s="26">
        <f t="shared" si="0"/>
        <v>-3.8416086324681947E-5</v>
      </c>
      <c r="N10" s="26"/>
      <c r="O10" s="23" t="s">
        <v>21</v>
      </c>
      <c r="P10" s="23" t="s">
        <v>21</v>
      </c>
    </row>
    <row r="11" spans="1:28" x14ac:dyDescent="0.25">
      <c r="B11" s="27" t="s">
        <v>32</v>
      </c>
      <c r="C11" s="23" t="s">
        <v>23</v>
      </c>
      <c r="D11" s="24">
        <v>45587</v>
      </c>
      <c r="E11" s="23">
        <v>360</v>
      </c>
      <c r="F11" s="23" t="s">
        <v>31</v>
      </c>
      <c r="G11" s="23">
        <v>5058791</v>
      </c>
      <c r="H11" s="25">
        <v>6.8222222222000001E-2</v>
      </c>
      <c r="I11" s="23">
        <v>10.49</v>
      </c>
      <c r="J11" s="23">
        <v>0</v>
      </c>
      <c r="K11" s="28">
        <v>6.8229999999999999E-2</v>
      </c>
      <c r="L11" s="24">
        <v>45581</v>
      </c>
      <c r="M11" s="26">
        <f t="shared" si="0"/>
        <v>-7.9879498356781391E-5</v>
      </c>
      <c r="N11" s="26"/>
      <c r="O11" s="23" t="s">
        <v>21</v>
      </c>
      <c r="P11" s="23" t="s">
        <v>21</v>
      </c>
    </row>
    <row r="12" spans="1:28" x14ac:dyDescent="0.25">
      <c r="B12" s="27" t="s">
        <v>33</v>
      </c>
      <c r="C12" s="23" t="s">
        <v>34</v>
      </c>
      <c r="D12" s="24">
        <v>45587</v>
      </c>
      <c r="E12" s="23">
        <v>10.199999999999999</v>
      </c>
      <c r="F12" s="23" t="s">
        <v>31</v>
      </c>
      <c r="G12" s="23">
        <v>5058791</v>
      </c>
      <c r="H12" s="25">
        <v>19.687254901961001</v>
      </c>
      <c r="I12" s="23">
        <v>10.49</v>
      </c>
      <c r="J12" s="23">
        <v>0</v>
      </c>
      <c r="K12" s="28">
        <v>19.687239999999999</v>
      </c>
      <c r="L12" s="24">
        <v>45581</v>
      </c>
      <c r="M12" s="26">
        <f t="shared" si="0"/>
        <v>7.1935689325537256E-7</v>
      </c>
      <c r="N12" s="26"/>
      <c r="O12" s="23" t="s">
        <v>21</v>
      </c>
      <c r="P12" s="23" t="s">
        <v>21</v>
      </c>
    </row>
    <row r="13" spans="1:28" x14ac:dyDescent="0.25">
      <c r="B13" s="27" t="s">
        <v>35</v>
      </c>
      <c r="C13" s="23" t="s">
        <v>36</v>
      </c>
      <c r="D13" s="24">
        <v>45589</v>
      </c>
      <c r="E13" s="23">
        <v>360</v>
      </c>
      <c r="F13" s="23" t="s">
        <v>24</v>
      </c>
      <c r="G13" s="23">
        <v>5056800</v>
      </c>
      <c r="H13" s="25">
        <v>9.9611111111000003E-2</v>
      </c>
      <c r="I13" s="23">
        <v>10.49</v>
      </c>
      <c r="J13" s="23">
        <v>0</v>
      </c>
      <c r="K13" s="28">
        <v>9.9599999999999994E-2</v>
      </c>
      <c r="L13" s="24">
        <v>45588</v>
      </c>
      <c r="M13" s="26"/>
      <c r="N13" s="26">
        <f>(((H13*E13)+I13+J13)-((K13*E13)+10.49))/((K13*E13)+10.49)</f>
        <v>8.6307339576413035E-5</v>
      </c>
      <c r="O13" s="23" t="s">
        <v>21</v>
      </c>
      <c r="P13" s="23" t="s">
        <v>21</v>
      </c>
    </row>
    <row r="14" spans="1:28" x14ac:dyDescent="0.25">
      <c r="B14" s="27" t="s">
        <v>37</v>
      </c>
      <c r="C14" s="23" t="s">
        <v>38</v>
      </c>
      <c r="D14" s="24">
        <v>45596</v>
      </c>
      <c r="E14" s="23">
        <v>120</v>
      </c>
      <c r="F14" s="23" t="s">
        <v>39</v>
      </c>
      <c r="G14" s="23">
        <v>5057561</v>
      </c>
      <c r="H14" s="25">
        <v>0.163166666667</v>
      </c>
      <c r="I14" s="23">
        <v>10.49</v>
      </c>
      <c r="J14" s="23">
        <v>0</v>
      </c>
      <c r="K14" s="28">
        <v>0.16314000000000001</v>
      </c>
      <c r="L14" s="24">
        <v>45595</v>
      </c>
      <c r="M14" s="26"/>
      <c r="N14" s="26">
        <f t="shared" ref="N14:N16" si="1">(((H14*E14)+I14+J14)-((K14*E14)+10.49))/((K14*E14)+10.49)</f>
        <v>1.0642968456889653E-4</v>
      </c>
      <c r="O14" s="23" t="s">
        <v>21</v>
      </c>
      <c r="P14" s="23" t="s">
        <v>21</v>
      </c>
    </row>
    <row r="15" spans="1:28" x14ac:dyDescent="0.25">
      <c r="B15" s="27" t="s">
        <v>42</v>
      </c>
      <c r="C15" s="23" t="s">
        <v>43</v>
      </c>
      <c r="D15" s="24">
        <v>45596</v>
      </c>
      <c r="E15" s="23">
        <v>180</v>
      </c>
      <c r="F15" s="23" t="s">
        <v>44</v>
      </c>
      <c r="G15" s="23">
        <v>5054541</v>
      </c>
      <c r="H15" s="25">
        <v>7.0111111111000005E-2</v>
      </c>
      <c r="I15" s="23">
        <v>10.49</v>
      </c>
      <c r="J15" s="23">
        <v>0</v>
      </c>
      <c r="K15" s="28">
        <v>7.009E-2</v>
      </c>
      <c r="L15" s="24">
        <v>45595</v>
      </c>
      <c r="M15" s="26"/>
      <c r="N15" s="26">
        <f t="shared" si="1"/>
        <v>1.644580233876632E-4</v>
      </c>
      <c r="O15" s="23" t="s">
        <v>21</v>
      </c>
      <c r="P15" s="23" t="s">
        <v>21</v>
      </c>
    </row>
    <row r="16" spans="1:28" x14ac:dyDescent="0.25">
      <c r="B16" s="27" t="s">
        <v>40</v>
      </c>
      <c r="C16" s="23" t="s">
        <v>41</v>
      </c>
      <c r="D16" s="24">
        <v>45596</v>
      </c>
      <c r="E16" s="23">
        <v>60</v>
      </c>
      <c r="F16" s="23" t="s">
        <v>39</v>
      </c>
      <c r="G16" s="23">
        <v>5057561</v>
      </c>
      <c r="H16" s="25">
        <v>6.4000000000000001E-2</v>
      </c>
      <c r="I16" s="23">
        <v>10.49</v>
      </c>
      <c r="J16" s="23">
        <v>0</v>
      </c>
      <c r="K16" s="28">
        <v>6.3969999999999999E-2</v>
      </c>
      <c r="L16" s="24">
        <v>45595</v>
      </c>
      <c r="M16" s="26"/>
      <c r="N16" s="26">
        <f t="shared" si="1"/>
        <v>1.2562638712464632E-4</v>
      </c>
      <c r="O16" s="23" t="s">
        <v>21</v>
      </c>
      <c r="P16" s="23" t="s">
        <v>21</v>
      </c>
    </row>
    <row r="17" spans="2:16" x14ac:dyDescent="0.25">
      <c r="B17" s="27" t="s">
        <v>30</v>
      </c>
      <c r="C17" s="23" t="s">
        <v>23</v>
      </c>
      <c r="D17" s="24">
        <v>45603</v>
      </c>
      <c r="E17" s="23">
        <v>18</v>
      </c>
      <c r="F17" s="23" t="s">
        <v>31</v>
      </c>
      <c r="G17" s="23">
        <v>5058791</v>
      </c>
      <c r="H17" s="25">
        <v>1.8227777777780001</v>
      </c>
      <c r="I17" s="23">
        <v>10.49</v>
      </c>
      <c r="J17" s="23">
        <v>0</v>
      </c>
      <c r="K17" s="28">
        <v>1.82267</v>
      </c>
      <c r="L17" s="24">
        <v>45602</v>
      </c>
      <c r="M17" s="26">
        <f>(((H17*E17)+I17+J17)-((K17*E17)+10.49))/((K17*E17)+10.49)</f>
        <v>4.4805702703656272E-5</v>
      </c>
      <c r="N17" s="26"/>
      <c r="O17" s="23" t="s">
        <v>21</v>
      </c>
      <c r="P17" s="23" t="s">
        <v>21</v>
      </c>
    </row>
    <row r="18" spans="2:16" ht="15.75" customHeight="1" x14ac:dyDescent="0.25">
      <c r="B18" s="27" t="s">
        <v>45</v>
      </c>
      <c r="C18" s="23" t="s">
        <v>46</v>
      </c>
      <c r="D18" s="24">
        <v>45605</v>
      </c>
      <c r="E18" s="23">
        <v>180</v>
      </c>
      <c r="F18" s="23" t="s">
        <v>47</v>
      </c>
      <c r="G18" s="23">
        <v>5010727</v>
      </c>
      <c r="H18" s="25">
        <v>9.5500000000000002E-2</v>
      </c>
      <c r="I18" s="23">
        <v>10.49</v>
      </c>
      <c r="J18" s="23">
        <v>0</v>
      </c>
      <c r="K18" s="28">
        <v>9.5469999999999999E-2</v>
      </c>
      <c r="L18" s="24">
        <v>45602</v>
      </c>
      <c r="M18" s="26"/>
      <c r="N18" s="26">
        <f>(((H18*E18)+I18+J18)-((K18*E18)+10.49))/((K18*E18)+10.49)</f>
        <v>1.9512477145113664E-4</v>
      </c>
      <c r="O18" s="23" t="s">
        <v>21</v>
      </c>
      <c r="P18" s="23" t="s">
        <v>21</v>
      </c>
    </row>
    <row r="19" spans="2:16" ht="15.75" customHeight="1" x14ac:dyDescent="0.25">
      <c r="B19" s="27" t="s">
        <v>33</v>
      </c>
      <c r="C19" s="23" t="s">
        <v>34</v>
      </c>
      <c r="D19" s="24">
        <v>45610</v>
      </c>
      <c r="E19" s="23">
        <v>10.199999999999999</v>
      </c>
      <c r="F19" s="23" t="s">
        <v>31</v>
      </c>
      <c r="G19" s="23">
        <v>5058791</v>
      </c>
      <c r="H19" s="25">
        <v>20.116666666667001</v>
      </c>
      <c r="I19" s="23">
        <v>10.49</v>
      </c>
      <c r="J19" s="23">
        <v>0</v>
      </c>
      <c r="K19" s="28">
        <v>20.11619</v>
      </c>
      <c r="L19" s="24">
        <v>45609</v>
      </c>
      <c r="M19" s="26">
        <f t="shared" ref="M19:M20" si="2">(((H19*E19)+I19+J19)-((K19*E19)+10.49))/((K19*E19)+10.49)</f>
        <v>2.2543163984962485E-5</v>
      </c>
      <c r="N19" s="26"/>
      <c r="O19" s="23" t="s">
        <v>21</v>
      </c>
      <c r="P19" s="23" t="s">
        <v>21</v>
      </c>
    </row>
    <row r="20" spans="2:16" ht="15.75" customHeight="1" x14ac:dyDescent="0.25">
      <c r="B20" s="27" t="s">
        <v>25</v>
      </c>
      <c r="C20" s="23" t="s">
        <v>26</v>
      </c>
      <c r="D20" s="24">
        <v>45610</v>
      </c>
      <c r="E20" s="23">
        <v>4</v>
      </c>
      <c r="F20" s="23" t="s">
        <v>20</v>
      </c>
      <c r="G20" s="23">
        <v>5000170</v>
      </c>
      <c r="H20" s="25">
        <v>0.1225</v>
      </c>
      <c r="I20" s="23">
        <v>10.49</v>
      </c>
      <c r="J20" s="23">
        <v>0</v>
      </c>
      <c r="K20" s="28">
        <v>0.12245</v>
      </c>
      <c r="L20" s="24">
        <v>45609</v>
      </c>
      <c r="M20" s="26">
        <f t="shared" si="2"/>
        <v>1.8215268037626722E-5</v>
      </c>
      <c r="N20" s="26"/>
      <c r="O20" s="23" t="s">
        <v>21</v>
      </c>
      <c r="P20" s="23" t="s">
        <v>21</v>
      </c>
    </row>
    <row r="21" spans="2:16" ht="15.75" customHeight="1" x14ac:dyDescent="0.25">
      <c r="B21" s="27" t="s">
        <v>32</v>
      </c>
      <c r="C21" s="23" t="s">
        <v>23</v>
      </c>
      <c r="D21" s="24">
        <v>45614</v>
      </c>
      <c r="E21" s="23">
        <v>360</v>
      </c>
      <c r="F21" s="23" t="s">
        <v>31</v>
      </c>
      <c r="G21" s="23">
        <v>5058791</v>
      </c>
      <c r="H21" s="25">
        <v>5.9944444444000003E-2</v>
      </c>
      <c r="I21" s="23">
        <v>10.49</v>
      </c>
      <c r="J21" s="23">
        <v>0</v>
      </c>
      <c r="K21" s="28">
        <v>5.9929999999999997E-2</v>
      </c>
      <c r="L21" s="24">
        <v>45609</v>
      </c>
      <c r="M21" s="26"/>
      <c r="N21" s="26">
        <f>(((H21*E21)+I21+J21)-((K21*E21)+10.49))/((K21*E21)+10.49)</f>
        <v>1.6217159751509691E-4</v>
      </c>
      <c r="O21" s="23" t="s">
        <v>21</v>
      </c>
      <c r="P21" s="23" t="s">
        <v>21</v>
      </c>
    </row>
    <row r="22" spans="2:16" ht="15.75" customHeight="1" x14ac:dyDescent="0.25">
      <c r="B22" s="27" t="s">
        <v>48</v>
      </c>
      <c r="C22" s="23" t="s">
        <v>49</v>
      </c>
      <c r="D22" s="24">
        <v>45617</v>
      </c>
      <c r="E22" s="23">
        <v>90</v>
      </c>
      <c r="F22" s="23" t="s">
        <v>44</v>
      </c>
      <c r="G22" s="23">
        <v>5054541</v>
      </c>
      <c r="H22" s="25">
        <v>5.1111111111000002E-2</v>
      </c>
      <c r="I22" s="23">
        <v>10.49</v>
      </c>
      <c r="J22" s="23">
        <v>0</v>
      </c>
      <c r="K22" s="28">
        <v>5.1110000000000003E-2</v>
      </c>
      <c r="L22" s="24">
        <v>45616</v>
      </c>
      <c r="M22" s="26">
        <f t="shared" ref="M22:M25" si="3">(((H22*E22)+I22+J22)-((K22*E22)+10.49))/((K22*E22)+10.49)</f>
        <v>6.6269484887676056E-6</v>
      </c>
      <c r="N22" s="26"/>
      <c r="O22" s="23" t="s">
        <v>21</v>
      </c>
      <c r="P22" s="23" t="s">
        <v>21</v>
      </c>
    </row>
    <row r="23" spans="2:16" ht="15.75" customHeight="1" x14ac:dyDescent="0.25">
      <c r="B23" s="27" t="s">
        <v>50</v>
      </c>
      <c r="C23" s="23" t="s">
        <v>28</v>
      </c>
      <c r="D23" s="24">
        <v>45621</v>
      </c>
      <c r="E23" s="23">
        <v>60</v>
      </c>
      <c r="F23" s="23" t="s">
        <v>29</v>
      </c>
      <c r="G23" s="23">
        <v>5009267</v>
      </c>
      <c r="H23" s="25">
        <v>1.7618333333330001</v>
      </c>
      <c r="I23" s="23">
        <v>10.49</v>
      </c>
      <c r="J23" s="23">
        <v>0</v>
      </c>
      <c r="K23" s="28">
        <v>1.76187</v>
      </c>
      <c r="L23" s="24">
        <v>45616</v>
      </c>
      <c r="M23" s="26">
        <f t="shared" si="3"/>
        <v>-1.8932516079701168E-5</v>
      </c>
      <c r="N23" s="26"/>
      <c r="O23" s="23" t="s">
        <v>21</v>
      </c>
      <c r="P23" s="23" t="s">
        <v>21</v>
      </c>
    </row>
    <row r="24" spans="2:16" ht="15.75" customHeight="1" x14ac:dyDescent="0.25">
      <c r="B24" s="27" t="s">
        <v>30</v>
      </c>
      <c r="C24" s="23" t="s">
        <v>23</v>
      </c>
      <c r="D24" s="24">
        <v>45621</v>
      </c>
      <c r="E24" s="23">
        <v>18</v>
      </c>
      <c r="F24" s="23" t="s">
        <v>31</v>
      </c>
      <c r="G24" s="23">
        <v>5058791</v>
      </c>
      <c r="H24" s="25">
        <v>1.6844444444440001</v>
      </c>
      <c r="I24" s="23">
        <v>10.49</v>
      </c>
      <c r="J24" s="23">
        <v>0</v>
      </c>
      <c r="K24" s="28">
        <v>1.6843900000000001</v>
      </c>
      <c r="L24" s="24">
        <v>45616</v>
      </c>
      <c r="M24" s="26">
        <f t="shared" si="3"/>
        <v>2.4014298603537043E-5</v>
      </c>
      <c r="N24" s="26"/>
      <c r="O24" s="23" t="s">
        <v>21</v>
      </c>
      <c r="P24" s="23" t="s">
        <v>21</v>
      </c>
    </row>
    <row r="25" spans="2:16" ht="15.75" customHeight="1" x14ac:dyDescent="0.25">
      <c r="B25" s="27" t="s">
        <v>22</v>
      </c>
      <c r="C25" s="23" t="s">
        <v>23</v>
      </c>
      <c r="D25" s="24">
        <v>45621</v>
      </c>
      <c r="E25" s="23">
        <v>54</v>
      </c>
      <c r="F25" s="23" t="s">
        <v>24</v>
      </c>
      <c r="G25" s="23">
        <v>5056800</v>
      </c>
      <c r="H25" s="25">
        <v>3.0394444444439999</v>
      </c>
      <c r="I25" s="23">
        <v>10.49</v>
      </c>
      <c r="J25" s="23">
        <v>0</v>
      </c>
      <c r="K25" s="28">
        <v>3.0394700000000001</v>
      </c>
      <c r="L25" s="24">
        <v>45616</v>
      </c>
      <c r="M25" s="26">
        <f t="shared" si="3"/>
        <v>-7.9028124965456666E-6</v>
      </c>
      <c r="N25" s="26"/>
      <c r="O25" s="23" t="s">
        <v>21</v>
      </c>
      <c r="P25" s="23" t="s">
        <v>21</v>
      </c>
    </row>
    <row r="26" spans="2:16" ht="15.75" customHeight="1" x14ac:dyDescent="0.25">
      <c r="B26" s="27" t="s">
        <v>35</v>
      </c>
      <c r="C26" s="23" t="s">
        <v>36</v>
      </c>
      <c r="D26" s="24">
        <v>45622</v>
      </c>
      <c r="E26" s="23">
        <v>360</v>
      </c>
      <c r="F26" s="23" t="s">
        <v>24</v>
      </c>
      <c r="G26" s="23">
        <v>5056800</v>
      </c>
      <c r="H26" s="25">
        <v>8.8027777777999999E-2</v>
      </c>
      <c r="I26" s="23">
        <v>10.49</v>
      </c>
      <c r="J26" s="23">
        <v>0</v>
      </c>
      <c r="K26" s="28">
        <v>8.8020000000000001E-2</v>
      </c>
      <c r="L26" s="24">
        <v>45616</v>
      </c>
      <c r="M26" s="26"/>
      <c r="N26" s="26">
        <f t="shared" ref="N26:N27" si="4">(((H26*E26)+I26+J26)-((K26*E26)+10.49))/((K26*E26)+10.49)</f>
        <v>6.6386580427353801E-5</v>
      </c>
      <c r="O26" s="23" t="s">
        <v>21</v>
      </c>
      <c r="P26" s="23" t="s">
        <v>21</v>
      </c>
    </row>
    <row r="27" spans="2:16" ht="15.75" customHeight="1" x14ac:dyDescent="0.25">
      <c r="B27" s="27" t="s">
        <v>40</v>
      </c>
      <c r="C27" s="23" t="s">
        <v>41</v>
      </c>
      <c r="D27" s="24">
        <v>45624</v>
      </c>
      <c r="E27" s="23">
        <v>60</v>
      </c>
      <c r="F27" s="23" t="s">
        <v>39</v>
      </c>
      <c r="G27" s="23">
        <v>5057561</v>
      </c>
      <c r="H27" s="25">
        <v>5.0500000000000003E-2</v>
      </c>
      <c r="I27" s="23">
        <v>10.49</v>
      </c>
      <c r="J27" s="23">
        <v>0</v>
      </c>
      <c r="K27" s="28">
        <v>5.042E-2</v>
      </c>
      <c r="L27" s="24">
        <v>45623</v>
      </c>
      <c r="M27" s="26"/>
      <c r="N27" s="26">
        <f t="shared" si="4"/>
        <v>3.5515567657152473E-4</v>
      </c>
      <c r="O27" s="23" t="s">
        <v>21</v>
      </c>
      <c r="P27" s="23" t="s">
        <v>21</v>
      </c>
    </row>
    <row r="28" spans="2:16" ht="15.75" customHeight="1" x14ac:dyDescent="0.25">
      <c r="B28" s="27" t="s">
        <v>37</v>
      </c>
      <c r="C28" s="23" t="s">
        <v>38</v>
      </c>
      <c r="D28" s="24">
        <v>45625</v>
      </c>
      <c r="E28" s="23">
        <v>120</v>
      </c>
      <c r="F28" s="23" t="s">
        <v>39</v>
      </c>
      <c r="G28" s="23">
        <v>5057561</v>
      </c>
      <c r="H28" s="25">
        <v>0.15316666666699999</v>
      </c>
      <c r="I28" s="23">
        <v>10.49</v>
      </c>
      <c r="J28" s="23">
        <v>0</v>
      </c>
      <c r="K28" s="28">
        <v>0.15318999999999999</v>
      </c>
      <c r="L28" s="24">
        <v>45623</v>
      </c>
      <c r="M28" s="26">
        <f t="shared" ref="M28:M31" si="5">(((H28*E28)+I28+J28)-((K28*E28)+10.49))/((K28*E28)+10.49)</f>
        <v>-9.6977084314546003E-5</v>
      </c>
      <c r="N28" s="26"/>
      <c r="O28" s="23" t="s">
        <v>21</v>
      </c>
      <c r="P28" s="23" t="s">
        <v>21</v>
      </c>
    </row>
    <row r="29" spans="2:16" ht="15.75" customHeight="1" x14ac:dyDescent="0.25">
      <c r="B29" s="27" t="s">
        <v>51</v>
      </c>
      <c r="C29" s="23" t="s">
        <v>52</v>
      </c>
      <c r="D29" s="24">
        <v>45631</v>
      </c>
      <c r="E29" s="23">
        <v>90</v>
      </c>
      <c r="F29" s="23" t="s">
        <v>39</v>
      </c>
      <c r="G29" s="23">
        <v>5057561</v>
      </c>
      <c r="H29" s="25">
        <v>3.1333333333000001E-2</v>
      </c>
      <c r="I29" s="23">
        <v>10.49</v>
      </c>
      <c r="J29" s="23">
        <v>0</v>
      </c>
      <c r="K29" s="28">
        <v>3.1329999999999997E-2</v>
      </c>
      <c r="L29" s="24">
        <v>45630</v>
      </c>
      <c r="M29" s="26">
        <f t="shared" si="5"/>
        <v>2.2539949811054083E-5</v>
      </c>
      <c r="N29" s="26"/>
      <c r="O29" s="23" t="s">
        <v>21</v>
      </c>
      <c r="P29" s="23" t="s">
        <v>21</v>
      </c>
    </row>
    <row r="30" spans="2:16" ht="15.75" customHeight="1" x14ac:dyDescent="0.25">
      <c r="B30" s="27" t="s">
        <v>25</v>
      </c>
      <c r="C30" s="23" t="s">
        <v>26</v>
      </c>
      <c r="D30" s="24">
        <v>45635</v>
      </c>
      <c r="E30" s="23">
        <v>4</v>
      </c>
      <c r="F30" s="23" t="s">
        <v>20</v>
      </c>
      <c r="G30" s="23">
        <v>5000170</v>
      </c>
      <c r="H30" s="25">
        <v>0.09</v>
      </c>
      <c r="I30" s="23">
        <v>10.49</v>
      </c>
      <c r="J30" s="23">
        <v>0</v>
      </c>
      <c r="K30" s="28">
        <v>9.0429999999999996E-2</v>
      </c>
      <c r="L30" s="24">
        <v>45630</v>
      </c>
      <c r="M30" s="26">
        <f t="shared" si="5"/>
        <v>-1.5850021932012711E-4</v>
      </c>
      <c r="N30" s="26"/>
      <c r="O30" s="23" t="s">
        <v>21</v>
      </c>
      <c r="P30" s="23" t="s">
        <v>21</v>
      </c>
    </row>
    <row r="31" spans="2:16" ht="15.75" customHeight="1" x14ac:dyDescent="0.25">
      <c r="B31" s="27" t="s">
        <v>33</v>
      </c>
      <c r="C31" s="23" t="s">
        <v>34</v>
      </c>
      <c r="D31" s="24">
        <v>45635</v>
      </c>
      <c r="E31" s="23">
        <v>10.199999999999999</v>
      </c>
      <c r="F31" s="23" t="s">
        <v>31</v>
      </c>
      <c r="G31" s="23">
        <v>5058791</v>
      </c>
      <c r="H31" s="25">
        <v>17.548039215686</v>
      </c>
      <c r="I31" s="23">
        <v>10.49</v>
      </c>
      <c r="J31" s="23">
        <v>0</v>
      </c>
      <c r="K31" s="28">
        <v>17.548079999999999</v>
      </c>
      <c r="L31" s="24">
        <v>45630</v>
      </c>
      <c r="M31" s="26">
        <f t="shared" si="5"/>
        <v>-2.195477567384229E-6</v>
      </c>
      <c r="N31" s="26"/>
      <c r="O31" s="23" t="s">
        <v>21</v>
      </c>
      <c r="P31" s="23" t="s">
        <v>21</v>
      </c>
    </row>
    <row r="32" spans="2:16" ht="15.75" customHeight="1" x14ac:dyDescent="0.25">
      <c r="B32" s="27" t="s">
        <v>32</v>
      </c>
      <c r="C32" s="23" t="s">
        <v>23</v>
      </c>
      <c r="D32" s="24">
        <v>45642</v>
      </c>
      <c r="E32" s="23">
        <v>360</v>
      </c>
      <c r="F32" s="23" t="s">
        <v>31</v>
      </c>
      <c r="G32" s="23">
        <v>5058791</v>
      </c>
      <c r="H32" s="25">
        <v>5.8944444444000002E-2</v>
      </c>
      <c r="I32" s="23">
        <v>10.49</v>
      </c>
      <c r="J32" s="23">
        <v>0</v>
      </c>
      <c r="K32" s="28">
        <v>5.8930000000000003E-2</v>
      </c>
      <c r="L32" s="24">
        <v>45637</v>
      </c>
      <c r="M32" s="26"/>
      <c r="N32" s="26">
        <f>(((H32*E32)+I32+J32)-((K32*E32)+10.49))/((K32*E32)+10.49)</f>
        <v>1.6401301506403063E-4</v>
      </c>
      <c r="O32" s="23" t="s">
        <v>21</v>
      </c>
      <c r="P32" s="23" t="s">
        <v>21</v>
      </c>
    </row>
    <row r="33" spans="2:16" ht="15.75" customHeight="1" x14ac:dyDescent="0.25">
      <c r="B33" s="27" t="s">
        <v>53</v>
      </c>
      <c r="C33" s="23" t="s">
        <v>41</v>
      </c>
      <c r="D33" s="24">
        <v>45647</v>
      </c>
      <c r="E33" s="23">
        <v>60</v>
      </c>
      <c r="F33" s="23" t="s">
        <v>39</v>
      </c>
      <c r="G33" s="23">
        <v>5057561</v>
      </c>
      <c r="H33" s="25">
        <v>5.5333333333000001E-2</v>
      </c>
      <c r="I33" s="23">
        <v>10.49</v>
      </c>
      <c r="J33" s="23">
        <v>0</v>
      </c>
      <c r="K33" s="28">
        <v>5.534E-2</v>
      </c>
      <c r="L33" s="24">
        <v>45644</v>
      </c>
      <c r="M33" s="26">
        <f t="shared" ref="M33:M34" si="6">(((H33*E33)+I33+J33)-((K33*E33)+10.49))/((K33*E33)+10.49)</f>
        <v>-2.896368099409472E-5</v>
      </c>
      <c r="N33" s="26"/>
      <c r="O33" s="23" t="s">
        <v>21</v>
      </c>
      <c r="P33" s="23" t="s">
        <v>21</v>
      </c>
    </row>
    <row r="34" spans="2:16" ht="15.75" customHeight="1" x14ac:dyDescent="0.25">
      <c r="B34" s="27" t="s">
        <v>30</v>
      </c>
      <c r="C34" s="23" t="s">
        <v>23</v>
      </c>
      <c r="D34" s="24">
        <v>45652</v>
      </c>
      <c r="E34" s="23">
        <v>18</v>
      </c>
      <c r="F34" s="23" t="s">
        <v>31</v>
      </c>
      <c r="G34" s="23">
        <v>5058791</v>
      </c>
      <c r="H34" s="25">
        <v>1.7477777777779999</v>
      </c>
      <c r="I34" s="23">
        <v>10.49</v>
      </c>
      <c r="J34" s="23">
        <v>0</v>
      </c>
      <c r="K34" s="28">
        <v>1.7477100000000001</v>
      </c>
      <c r="L34" s="24">
        <v>45651</v>
      </c>
      <c r="M34" s="26">
        <f t="shared" si="6"/>
        <v>2.9083086659416597E-5</v>
      </c>
      <c r="N34" s="26"/>
      <c r="O34" s="23" t="s">
        <v>21</v>
      </c>
      <c r="P34" s="23" t="s">
        <v>21</v>
      </c>
    </row>
    <row r="35" spans="2:16" ht="15.75" customHeight="1" x14ac:dyDescent="0.25">
      <c r="B35" s="27" t="s">
        <v>54</v>
      </c>
      <c r="C35" s="23" t="s">
        <v>55</v>
      </c>
      <c r="D35" s="24">
        <v>45653</v>
      </c>
      <c r="E35" s="23">
        <v>42</v>
      </c>
      <c r="F35" s="23" t="s">
        <v>44</v>
      </c>
      <c r="G35" s="23">
        <v>5054541</v>
      </c>
      <c r="H35" s="25">
        <v>0.107857142857</v>
      </c>
      <c r="I35" s="23">
        <v>10.49</v>
      </c>
      <c r="J35" s="23">
        <v>0</v>
      </c>
      <c r="K35" s="28">
        <v>0.10778</v>
      </c>
      <c r="L35" s="24">
        <v>45651</v>
      </c>
      <c r="M35" s="26"/>
      <c r="N35" s="26">
        <f>(((H35*E35)+I35+J35)-((K35*E35)+10.49))/((K35*E35)+10.49)</f>
        <v>2.1575892496101685E-4</v>
      </c>
      <c r="O35" s="23" t="s">
        <v>21</v>
      </c>
      <c r="P35" s="23" t="s">
        <v>21</v>
      </c>
    </row>
    <row r="36" spans="2:16" ht="15.75" customHeight="1" x14ac:dyDescent="0.25">
      <c r="B36" s="27" t="s">
        <v>37</v>
      </c>
      <c r="C36" s="23" t="s">
        <v>38</v>
      </c>
      <c r="D36" s="24">
        <v>45654</v>
      </c>
      <c r="E36" s="23">
        <v>120</v>
      </c>
      <c r="F36" s="23" t="s">
        <v>39</v>
      </c>
      <c r="G36" s="23">
        <v>5057561</v>
      </c>
      <c r="H36" s="25">
        <v>0.15508333333300001</v>
      </c>
      <c r="I36" s="23">
        <v>10.49</v>
      </c>
      <c r="J36" s="23">
        <v>0</v>
      </c>
      <c r="K36" s="28">
        <v>0.15508</v>
      </c>
      <c r="L36" s="24">
        <v>45651</v>
      </c>
      <c r="M36" s="26">
        <f t="shared" ref="M36:M38" si="7">(((H36*E36)+I36+J36)-((K36*E36)+10.49))/((K36*E36)+10.49)</f>
        <v>1.3745892039598885E-5</v>
      </c>
      <c r="N36" s="26"/>
      <c r="O36" s="23" t="s">
        <v>21</v>
      </c>
      <c r="P36" s="23" t="s">
        <v>21</v>
      </c>
    </row>
    <row r="37" spans="2:16" ht="15.75" customHeight="1" x14ac:dyDescent="0.25">
      <c r="B37" s="27" t="s">
        <v>56</v>
      </c>
      <c r="C37" s="23" t="s">
        <v>57</v>
      </c>
      <c r="D37" s="24">
        <v>45656</v>
      </c>
      <c r="E37" s="23">
        <v>20</v>
      </c>
      <c r="F37" s="23" t="s">
        <v>44</v>
      </c>
      <c r="G37" s="23">
        <v>5054541</v>
      </c>
      <c r="H37" s="25">
        <v>0.1065</v>
      </c>
      <c r="I37" s="23">
        <v>10.49</v>
      </c>
      <c r="J37" s="23">
        <v>0</v>
      </c>
      <c r="K37" s="28">
        <v>0.10668999999999999</v>
      </c>
      <c r="L37" s="24">
        <v>45651</v>
      </c>
      <c r="M37" s="26">
        <f t="shared" si="7"/>
        <v>-3.0101871068919419E-4</v>
      </c>
      <c r="N37" s="26"/>
      <c r="O37" s="23" t="s">
        <v>21</v>
      </c>
      <c r="P37" s="23" t="s">
        <v>21</v>
      </c>
    </row>
    <row r="38" spans="2:16" ht="15.75" customHeight="1" x14ac:dyDescent="0.25">
      <c r="B38" s="27" t="s">
        <v>58</v>
      </c>
      <c r="C38" s="23" t="s">
        <v>59</v>
      </c>
      <c r="D38" s="24">
        <v>45656</v>
      </c>
      <c r="E38" s="23">
        <v>180</v>
      </c>
      <c r="F38" s="23" t="s">
        <v>24</v>
      </c>
      <c r="G38" s="23">
        <v>5056800</v>
      </c>
      <c r="H38" s="25">
        <v>10.529944444444</v>
      </c>
      <c r="I38" s="23">
        <v>10.49</v>
      </c>
      <c r="J38" s="23">
        <v>0</v>
      </c>
      <c r="K38" s="28">
        <v>10.52994</v>
      </c>
      <c r="L38" s="24">
        <v>45651</v>
      </c>
      <c r="M38" s="26">
        <f t="shared" si="7"/>
        <v>4.1975373884715433E-7</v>
      </c>
      <c r="N38" s="26"/>
      <c r="O38" s="23" t="s">
        <v>21</v>
      </c>
      <c r="P38" s="23" t="s">
        <v>21</v>
      </c>
    </row>
    <row r="39" spans="2:16" ht="15.75" customHeight="1" x14ac:dyDescent="0.25">
      <c r="B39" s="27" t="s">
        <v>60</v>
      </c>
      <c r="C39" s="23" t="s">
        <v>43</v>
      </c>
      <c r="D39" s="24">
        <v>45657</v>
      </c>
      <c r="E39" s="23">
        <v>30</v>
      </c>
      <c r="F39" s="23" t="s">
        <v>61</v>
      </c>
      <c r="G39" s="23">
        <v>5001881</v>
      </c>
      <c r="H39" s="25">
        <v>5.3999999999999999E-2</v>
      </c>
      <c r="I39" s="23">
        <v>10.49</v>
      </c>
      <c r="J39" s="23">
        <v>0</v>
      </c>
      <c r="K39" s="28">
        <v>5.3960000000000001E-2</v>
      </c>
      <c r="L39" s="24">
        <v>45651</v>
      </c>
      <c r="M39" s="26"/>
      <c r="N39" s="26">
        <f>(((H39*E39)+I39+J39)-((K39*E39)+10.49))/((K39*E39)+10.49)</f>
        <v>9.9101479915349132E-5</v>
      </c>
      <c r="O39" s="23" t="s">
        <v>21</v>
      </c>
      <c r="P39" s="23" t="s">
        <v>21</v>
      </c>
    </row>
    <row r="40" spans="2:16" ht="15.75" customHeight="1" x14ac:dyDescent="0.25">
      <c r="B40" s="27" t="s">
        <v>35</v>
      </c>
      <c r="C40" s="23" t="s">
        <v>36</v>
      </c>
      <c r="D40" s="24">
        <v>45657</v>
      </c>
      <c r="E40" s="23">
        <v>360</v>
      </c>
      <c r="F40" s="23" t="s">
        <v>24</v>
      </c>
      <c r="G40" s="23">
        <v>5056800</v>
      </c>
      <c r="H40" s="25">
        <v>9.4916666666999994E-2</v>
      </c>
      <c r="I40" s="23">
        <v>10.49</v>
      </c>
      <c r="J40" s="23">
        <v>0</v>
      </c>
      <c r="K40" s="28">
        <v>9.4920000000000004E-2</v>
      </c>
      <c r="L40" s="24">
        <v>45651</v>
      </c>
      <c r="M40" s="26">
        <f>(((H40*E40)+I40+J40)-((K40*E40)+10.49))/((K40*E40)+10.49)</f>
        <v>-2.6868957394802337E-5</v>
      </c>
      <c r="N40" s="26"/>
      <c r="O40" s="23" t="s">
        <v>21</v>
      </c>
      <c r="P40" s="23" t="s">
        <v>21</v>
      </c>
    </row>
    <row r="41" spans="2:16" ht="15.75" customHeight="1" x14ac:dyDescent="0.25"/>
    <row r="42" spans="2:16" ht="15.75" customHeight="1" x14ac:dyDescent="0.25"/>
    <row r="43" spans="2:16" ht="15.75" customHeight="1" x14ac:dyDescent="0.25"/>
    <row r="44" spans="2:16" ht="15.75" customHeight="1" x14ac:dyDescent="0.25"/>
    <row r="45" spans="2:16" ht="15.75" customHeight="1" x14ac:dyDescent="0.25"/>
    <row r="46" spans="2:16" ht="15.75" customHeight="1" x14ac:dyDescent="0.25"/>
    <row r="47" spans="2:16" ht="15.75" customHeight="1" x14ac:dyDescent="0.25"/>
    <row r="48" spans="2:1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6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">
    <mergeCell ref="B3:C3"/>
  </mergeCells>
  <pageMargins left="0.45" right="0.45" top="0.5" bottom="1" header="0" footer="0"/>
  <pageSetup orientation="landscape"/>
  <headerFooter>
    <oddFooter>&amp;LNADAC QRT - 2022.01&amp;RPage 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Q4 (Oct 1 - Dec 31)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 Lacey</dc:creator>
  <cp:lastModifiedBy>Beau Lacey</cp:lastModifiedBy>
  <dcterms:created xsi:type="dcterms:W3CDTF">2022-01-21T22:19:21Z</dcterms:created>
  <dcterms:modified xsi:type="dcterms:W3CDTF">2025-08-01T22:37:18Z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{32C8C673-1064-4859-B0D7-C60AEE372224}</vt:lpwstr>
  </property>
</Properties>
</file>