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DESA\Desktop\"/>
    </mc:Choice>
  </mc:AlternateContent>
  <xr:revisionPtr revIDLastSave="0" documentId="8_{86EB4B9A-6B51-4743-869B-2CF91B37C7A8}" xr6:coauthVersionLast="47" xr6:coauthVersionMax="47" xr10:uidLastSave="{00000000-0000-0000-0000-000000000000}"/>
  <bookViews>
    <workbookView xWindow="-34510" yWindow="-110" windowWidth="34620" windowHeight="14620" firstSheet="12" activeTab="10" xr2:uid="{00000000-000D-0000-FFFF-FFFF00000000}"/>
  </bookViews>
  <sheets>
    <sheet name="PREVIEW" sheetId="50" r:id="rId1"/>
    <sheet name="JANUARY" sheetId="38" r:id="rId2"/>
    <sheet name="FEBRUARY" sheetId="39" r:id="rId3"/>
    <sheet name="MARCH" sheetId="40" r:id="rId4"/>
    <sheet name="APRIL" sheetId="41" r:id="rId5"/>
    <sheet name="MAY" sheetId="42" r:id="rId6"/>
    <sheet name="JUNE" sheetId="43" r:id="rId7"/>
    <sheet name="JULY" sheetId="44" r:id="rId8"/>
    <sheet name="AUGUST" sheetId="45" r:id="rId9"/>
    <sheet name="SEPTEMBER" sheetId="46" r:id="rId10"/>
    <sheet name="OCTOBER" sheetId="47" r:id="rId11"/>
    <sheet name="NOVEMBER" sheetId="48" r:id="rId12"/>
    <sheet name="DECEMBER" sheetId="49" r:id="rId13"/>
  </sheets>
  <definedNames>
    <definedName name="STARTDATE" localSheetId="4">APRIL!$B$35</definedName>
    <definedName name="STARTDATE" localSheetId="8">AUGUST!$B$35</definedName>
    <definedName name="STARTDATE" localSheetId="12">DECEMBER!$B$35</definedName>
    <definedName name="STARTDATE" localSheetId="2">FEBRUARY!$B$35</definedName>
    <definedName name="STARTDATE" localSheetId="1">JANUARY!$B$35</definedName>
    <definedName name="STARTDATE" localSheetId="7">JULY!$B$35</definedName>
    <definedName name="STARTDATE" localSheetId="6">JUNE!$B$35</definedName>
    <definedName name="STARTDATE" localSheetId="3">MARCH!$B$35</definedName>
    <definedName name="STARTDATE" localSheetId="5">MAY!$B$35</definedName>
    <definedName name="STARTDATE" localSheetId="11">NOVEMBER!$B$35</definedName>
    <definedName name="STARTDATE" localSheetId="10">OCTOBER!$B$35</definedName>
    <definedName name="STARTDATE" localSheetId="0">PREVIEW!$B$35</definedName>
    <definedName name="STARTDATE" localSheetId="9">SEPTEMBER!$B$35</definedName>
    <definedName name="STARTDATE">#REF!</definedName>
    <definedName name="WEEKSTART" localSheetId="4">APRIL!$C$35</definedName>
    <definedName name="WEEKSTART" localSheetId="8">AUGUST!$C$35</definedName>
    <definedName name="WEEKSTART" localSheetId="12">DECEMBER!$C$35</definedName>
    <definedName name="WEEKSTART" localSheetId="2">FEBRUARY!$C$35</definedName>
    <definedName name="WEEKSTART" localSheetId="1">JANUARY!$C$35</definedName>
    <definedName name="WEEKSTART" localSheetId="7">JULY!$C$35</definedName>
    <definedName name="WEEKSTART" localSheetId="6">JUNE!$C$35</definedName>
    <definedName name="WEEKSTART" localSheetId="3">MARCH!$C$35</definedName>
    <definedName name="WEEKSTART" localSheetId="5">MAY!$C$35</definedName>
    <definedName name="WEEKSTART" localSheetId="11">NOVEMBER!$C$35</definedName>
    <definedName name="WEEKSTART" localSheetId="10">OCTOBER!$C$35</definedName>
    <definedName name="WEEKSTART" localSheetId="0">PREVIEW!$C$35</definedName>
    <definedName name="WEEKSTART" localSheetId="9">SEPTEMBER!$C$35</definedName>
    <definedName name="WEEKSTART">#REF!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8" l="1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1" i="50"/>
  <c r="G60" i="50"/>
  <c r="G59" i="50"/>
  <c r="G58" i="50"/>
  <c r="G57" i="50"/>
  <c r="J56" i="50"/>
  <c r="F30" i="50" s="1"/>
  <c r="G56" i="50"/>
  <c r="G55" i="50"/>
  <c r="G54" i="50"/>
  <c r="G53" i="50"/>
  <c r="G52" i="50"/>
  <c r="G51" i="50"/>
  <c r="G50" i="50"/>
  <c r="G49" i="50"/>
  <c r="G48" i="50"/>
  <c r="G47" i="50"/>
  <c r="G46" i="50"/>
  <c r="G45" i="50"/>
  <c r="G44" i="50"/>
  <c r="G43" i="50"/>
  <c r="G42" i="50"/>
  <c r="G41" i="50"/>
  <c r="G40" i="50"/>
  <c r="G39" i="50"/>
  <c r="G38" i="50"/>
  <c r="H37" i="50"/>
  <c r="G37" i="50"/>
  <c r="C36" i="50"/>
  <c r="C35" i="50"/>
  <c r="B35" i="50"/>
  <c r="B6" i="50"/>
  <c r="C6" i="50" s="1"/>
  <c r="D6" i="50" s="1"/>
  <c r="E6" i="50" s="1"/>
  <c r="F6" i="50" s="1"/>
  <c r="G6" i="50" s="1"/>
  <c r="H6" i="50" s="1"/>
  <c r="B10" i="50" s="1"/>
  <c r="C10" i="50" s="1"/>
  <c r="D10" i="50" s="1"/>
  <c r="E10" i="50" s="1"/>
  <c r="F10" i="50" s="1"/>
  <c r="G10" i="50" s="1"/>
  <c r="H10" i="50" s="1"/>
  <c r="B14" i="50" s="1"/>
  <c r="C14" i="50" s="1"/>
  <c r="D14" i="50" s="1"/>
  <c r="E14" i="50" s="1"/>
  <c r="F14" i="50" s="1"/>
  <c r="G14" i="50" s="1"/>
  <c r="H14" i="50" s="1"/>
  <c r="B18" i="50" s="1"/>
  <c r="C18" i="50" s="1"/>
  <c r="D18" i="50" s="1"/>
  <c r="E18" i="50" s="1"/>
  <c r="F18" i="50" s="1"/>
  <c r="G18" i="50" s="1"/>
  <c r="H18" i="50" s="1"/>
  <c r="B22" i="50" s="1"/>
  <c r="C22" i="50" s="1"/>
  <c r="D22" i="50" s="1"/>
  <c r="E22" i="50" s="1"/>
  <c r="F22" i="50" s="1"/>
  <c r="G22" i="50" s="1"/>
  <c r="H22" i="50" s="1"/>
  <c r="B26" i="50" s="1"/>
  <c r="C26" i="50" s="1"/>
  <c r="D26" i="50" s="1"/>
  <c r="E26" i="50" s="1"/>
  <c r="F26" i="50" s="1"/>
  <c r="G26" i="50" s="1"/>
  <c r="H26" i="50" s="1"/>
  <c r="H85" i="50" l="1"/>
  <c r="K42" i="50"/>
  <c r="H75" i="50"/>
  <c r="H68" i="50"/>
  <c r="H43" i="50"/>
  <c r="H55" i="50"/>
  <c r="H69" i="50"/>
  <c r="H44" i="50"/>
  <c r="H56" i="50"/>
  <c r="H45" i="50"/>
  <c r="H71" i="50"/>
  <c r="H46" i="50"/>
  <c r="H58" i="50"/>
  <c r="H72" i="50"/>
  <c r="H47" i="50"/>
  <c r="J47" i="50"/>
  <c r="J30" i="50" s="1"/>
  <c r="H59" i="50"/>
  <c r="H73" i="50"/>
  <c r="K47" i="50"/>
  <c r="M30" i="50" s="1"/>
  <c r="H60" i="50"/>
  <c r="H74" i="50"/>
  <c r="H84" i="50"/>
  <c r="H70" i="50"/>
  <c r="H57" i="50"/>
  <c r="H48" i="50"/>
  <c r="J37" i="50"/>
  <c r="H61" i="50"/>
  <c r="H49" i="50"/>
  <c r="H38" i="50"/>
  <c r="H62" i="50"/>
  <c r="H76" i="50"/>
  <c r="J38" i="50"/>
  <c r="H50" i="50"/>
  <c r="J50" i="50"/>
  <c r="P30" i="50" s="1"/>
  <c r="J53" i="50" s="1"/>
  <c r="T30" i="50" s="1"/>
  <c r="H63" i="50"/>
  <c r="H77" i="50"/>
  <c r="H39" i="50"/>
  <c r="H51" i="50"/>
  <c r="H64" i="50"/>
  <c r="H78" i="50"/>
  <c r="H40" i="50"/>
  <c r="H79" i="50"/>
  <c r="H52" i="50"/>
  <c r="H65" i="50"/>
  <c r="H80" i="50"/>
  <c r="H41" i="50"/>
  <c r="H81" i="50"/>
  <c r="H53" i="50"/>
  <c r="H66" i="50"/>
  <c r="H82" i="50"/>
  <c r="H42" i="50"/>
  <c r="H83" i="50"/>
  <c r="J42" i="50"/>
  <c r="H67" i="50"/>
  <c r="H54" i="50"/>
  <c r="G78" i="49" l="1"/>
  <c r="G77" i="49"/>
  <c r="G76" i="49"/>
  <c r="H75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1" i="49"/>
  <c r="G60" i="49"/>
  <c r="G59" i="49"/>
  <c r="G58" i="49"/>
  <c r="G57" i="49"/>
  <c r="J56" i="49"/>
  <c r="F30" i="49" s="1"/>
  <c r="G56" i="49"/>
  <c r="G55" i="49"/>
  <c r="G54" i="49"/>
  <c r="G53" i="49"/>
  <c r="G52" i="49"/>
  <c r="G51" i="49"/>
  <c r="G50" i="49"/>
  <c r="G49" i="49"/>
  <c r="H61" i="49" s="1"/>
  <c r="G48" i="49"/>
  <c r="G47" i="49"/>
  <c r="G46" i="49"/>
  <c r="G45" i="49"/>
  <c r="G44" i="49"/>
  <c r="G43" i="49"/>
  <c r="G42" i="49"/>
  <c r="G41" i="49"/>
  <c r="G40" i="49"/>
  <c r="G39" i="49"/>
  <c r="G38" i="49"/>
  <c r="H54" i="49" s="1"/>
  <c r="J37" i="49"/>
  <c r="G37" i="49"/>
  <c r="H85" i="49" s="1"/>
  <c r="C36" i="49"/>
  <c r="C35" i="49"/>
  <c r="B35" i="49"/>
  <c r="B6" i="49"/>
  <c r="C6" i="49" s="1"/>
  <c r="D6" i="49" s="1"/>
  <c r="E6" i="49" s="1"/>
  <c r="F6" i="49" s="1"/>
  <c r="G6" i="49" s="1"/>
  <c r="H6" i="49" s="1"/>
  <c r="B10" i="49" s="1"/>
  <c r="C10" i="49" s="1"/>
  <c r="D10" i="49" s="1"/>
  <c r="E10" i="49" s="1"/>
  <c r="F10" i="49" s="1"/>
  <c r="G10" i="49" s="1"/>
  <c r="H10" i="49" s="1"/>
  <c r="B14" i="49" s="1"/>
  <c r="C14" i="49" s="1"/>
  <c r="D14" i="49" s="1"/>
  <c r="E14" i="49" s="1"/>
  <c r="F14" i="49" s="1"/>
  <c r="G14" i="49" s="1"/>
  <c r="H14" i="49" s="1"/>
  <c r="B18" i="49" s="1"/>
  <c r="C18" i="49" s="1"/>
  <c r="D18" i="49" s="1"/>
  <c r="E18" i="49" s="1"/>
  <c r="F18" i="49" s="1"/>
  <c r="G18" i="49" s="1"/>
  <c r="H18" i="49" s="1"/>
  <c r="B22" i="49" s="1"/>
  <c r="C22" i="49" s="1"/>
  <c r="D22" i="49" s="1"/>
  <c r="E22" i="49" s="1"/>
  <c r="F22" i="49" s="1"/>
  <c r="G22" i="49" s="1"/>
  <c r="H22" i="49" s="1"/>
  <c r="B26" i="49" s="1"/>
  <c r="C26" i="49" s="1"/>
  <c r="D26" i="49" s="1"/>
  <c r="E26" i="49" s="1"/>
  <c r="F26" i="49" s="1"/>
  <c r="G26" i="49" s="1"/>
  <c r="H26" i="49" s="1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1" i="48"/>
  <c r="G60" i="48"/>
  <c r="H60" i="48" s="1"/>
  <c r="G59" i="48"/>
  <c r="G58" i="48"/>
  <c r="G57" i="48"/>
  <c r="J56" i="48"/>
  <c r="G56" i="48"/>
  <c r="G55" i="48"/>
  <c r="G54" i="48"/>
  <c r="G53" i="48"/>
  <c r="G52" i="48"/>
  <c r="G51" i="48"/>
  <c r="G50" i="48"/>
  <c r="G49" i="48"/>
  <c r="G48" i="48"/>
  <c r="K47" i="48"/>
  <c r="M30" i="48" s="1"/>
  <c r="G47" i="48"/>
  <c r="G46" i="48"/>
  <c r="G45" i="48"/>
  <c r="G44" i="48"/>
  <c r="G43" i="48"/>
  <c r="G42" i="48"/>
  <c r="G41" i="48"/>
  <c r="G40" i="48"/>
  <c r="G39" i="48"/>
  <c r="G38" i="48"/>
  <c r="G37" i="48"/>
  <c r="H85" i="48" s="1"/>
  <c r="C36" i="48"/>
  <c r="B6" i="48" s="1"/>
  <c r="C6" i="48" s="1"/>
  <c r="D6" i="48" s="1"/>
  <c r="E6" i="48" s="1"/>
  <c r="G6" i="48" s="1"/>
  <c r="H6" i="48" s="1"/>
  <c r="B10" i="48" s="1"/>
  <c r="C10" i="48" s="1"/>
  <c r="D10" i="48" s="1"/>
  <c r="E10" i="48" s="1"/>
  <c r="F10" i="48" s="1"/>
  <c r="G10" i="48" s="1"/>
  <c r="H10" i="48" s="1"/>
  <c r="B14" i="48" s="1"/>
  <c r="C14" i="48" s="1"/>
  <c r="D14" i="48" s="1"/>
  <c r="E14" i="48" s="1"/>
  <c r="F14" i="48" s="1"/>
  <c r="G14" i="48" s="1"/>
  <c r="H14" i="48" s="1"/>
  <c r="B18" i="48" s="1"/>
  <c r="C18" i="48" s="1"/>
  <c r="D18" i="48" s="1"/>
  <c r="E18" i="48" s="1"/>
  <c r="F18" i="48" s="1"/>
  <c r="G18" i="48" s="1"/>
  <c r="H18" i="48" s="1"/>
  <c r="B22" i="48" s="1"/>
  <c r="C22" i="48" s="1"/>
  <c r="D22" i="48" s="1"/>
  <c r="E22" i="48" s="1"/>
  <c r="F22" i="48" s="1"/>
  <c r="G22" i="48" s="1"/>
  <c r="H22" i="48" s="1"/>
  <c r="B26" i="48" s="1"/>
  <c r="C26" i="48" s="1"/>
  <c r="D26" i="48" s="1"/>
  <c r="E26" i="48" s="1"/>
  <c r="F26" i="48" s="1"/>
  <c r="G26" i="48" s="1"/>
  <c r="H26" i="48" s="1"/>
  <c r="C35" i="48"/>
  <c r="B35" i="48"/>
  <c r="F30" i="48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J56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H80" i="47" s="1"/>
  <c r="C36" i="47"/>
  <c r="B6" i="47" s="1"/>
  <c r="C6" i="47" s="1"/>
  <c r="D6" i="47" s="1"/>
  <c r="E6" i="47" s="1"/>
  <c r="F6" i="47" s="1"/>
  <c r="G6" i="47" s="1"/>
  <c r="H6" i="47" s="1"/>
  <c r="B10" i="47" s="1"/>
  <c r="C10" i="47" s="1"/>
  <c r="D10" i="47" s="1"/>
  <c r="E10" i="47" s="1"/>
  <c r="F10" i="47" s="1"/>
  <c r="G10" i="47" s="1"/>
  <c r="H10" i="47" s="1"/>
  <c r="B14" i="47" s="1"/>
  <c r="C14" i="47" s="1"/>
  <c r="D14" i="47" s="1"/>
  <c r="E14" i="47" s="1"/>
  <c r="F14" i="47" s="1"/>
  <c r="G14" i="47" s="1"/>
  <c r="H14" i="47" s="1"/>
  <c r="B18" i="47" s="1"/>
  <c r="C18" i="47" s="1"/>
  <c r="D18" i="47" s="1"/>
  <c r="E18" i="47" s="1"/>
  <c r="F18" i="47" s="1"/>
  <c r="G18" i="47" s="1"/>
  <c r="H18" i="47" s="1"/>
  <c r="B22" i="47" s="1"/>
  <c r="C22" i="47" s="1"/>
  <c r="D22" i="47" s="1"/>
  <c r="E22" i="47" s="1"/>
  <c r="F22" i="47" s="1"/>
  <c r="G22" i="47" s="1"/>
  <c r="H22" i="47" s="1"/>
  <c r="B26" i="47" s="1"/>
  <c r="C26" i="47" s="1"/>
  <c r="D26" i="47" s="1"/>
  <c r="E26" i="47" s="1"/>
  <c r="F26" i="47" s="1"/>
  <c r="G26" i="47" s="1"/>
  <c r="H26" i="47" s="1"/>
  <c r="C35" i="47"/>
  <c r="B35" i="47"/>
  <c r="F30" i="47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G59" i="46"/>
  <c r="G58" i="46"/>
  <c r="G57" i="46"/>
  <c r="J56" i="46"/>
  <c r="F30" i="46" s="1"/>
  <c r="G56" i="46"/>
  <c r="G55" i="46"/>
  <c r="G54" i="46"/>
  <c r="G53" i="46"/>
  <c r="G52" i="46"/>
  <c r="G51" i="46"/>
  <c r="G50" i="46"/>
  <c r="G49" i="46"/>
  <c r="G48" i="46"/>
  <c r="G47" i="46"/>
  <c r="G46" i="46"/>
  <c r="G45" i="46"/>
  <c r="G44" i="46"/>
  <c r="G43" i="46"/>
  <c r="K42" i="46" s="1"/>
  <c r="G42" i="46"/>
  <c r="G41" i="46"/>
  <c r="G40" i="46"/>
  <c r="G39" i="46"/>
  <c r="G38" i="46"/>
  <c r="H54" i="46" s="1"/>
  <c r="G37" i="46"/>
  <c r="H85" i="46" s="1"/>
  <c r="C36" i="46"/>
  <c r="B6" i="46" s="1"/>
  <c r="C6" i="46" s="1"/>
  <c r="D6" i="46" s="1"/>
  <c r="E6" i="46" s="1"/>
  <c r="F6" i="46" s="1"/>
  <c r="G6" i="46" s="1"/>
  <c r="H6" i="46" s="1"/>
  <c r="B10" i="46" s="1"/>
  <c r="C10" i="46" s="1"/>
  <c r="D10" i="46" s="1"/>
  <c r="E10" i="46" s="1"/>
  <c r="F10" i="46" s="1"/>
  <c r="G10" i="46" s="1"/>
  <c r="H10" i="46" s="1"/>
  <c r="B14" i="46" s="1"/>
  <c r="C14" i="46" s="1"/>
  <c r="D14" i="46" s="1"/>
  <c r="E14" i="46" s="1"/>
  <c r="F14" i="46" s="1"/>
  <c r="G14" i="46" s="1"/>
  <c r="H14" i="46" s="1"/>
  <c r="B18" i="46" s="1"/>
  <c r="C18" i="46" s="1"/>
  <c r="D18" i="46" s="1"/>
  <c r="E18" i="46" s="1"/>
  <c r="F18" i="46" s="1"/>
  <c r="G18" i="46" s="1"/>
  <c r="H18" i="46" s="1"/>
  <c r="B22" i="46" s="1"/>
  <c r="C22" i="46" s="1"/>
  <c r="D22" i="46" s="1"/>
  <c r="E22" i="46" s="1"/>
  <c r="F22" i="46" s="1"/>
  <c r="G22" i="46" s="1"/>
  <c r="H22" i="46" s="1"/>
  <c r="B26" i="46" s="1"/>
  <c r="C26" i="46" s="1"/>
  <c r="D26" i="46" s="1"/>
  <c r="E26" i="46" s="1"/>
  <c r="F26" i="46" s="1"/>
  <c r="G26" i="46" s="1"/>
  <c r="H26" i="46" s="1"/>
  <c r="C35" i="46"/>
  <c r="B35" i="46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1" i="45"/>
  <c r="G60" i="45"/>
  <c r="G59" i="45"/>
  <c r="G58" i="45"/>
  <c r="G57" i="45"/>
  <c r="J56" i="45"/>
  <c r="F30" i="45" s="1"/>
  <c r="G56" i="45"/>
  <c r="G55" i="45"/>
  <c r="G54" i="45"/>
  <c r="G53" i="45"/>
  <c r="G52" i="45"/>
  <c r="G51" i="45"/>
  <c r="G50" i="45"/>
  <c r="G49" i="45"/>
  <c r="G48" i="45"/>
  <c r="G47" i="45"/>
  <c r="G46" i="45"/>
  <c r="G45" i="45"/>
  <c r="G44" i="45"/>
  <c r="G43" i="45"/>
  <c r="H57" i="45" s="1"/>
  <c r="G42" i="45"/>
  <c r="G41" i="45"/>
  <c r="G40" i="45"/>
  <c r="G39" i="45"/>
  <c r="G38" i="45"/>
  <c r="G37" i="45"/>
  <c r="H85" i="45" s="1"/>
  <c r="C36" i="45"/>
  <c r="B6" i="45" s="1"/>
  <c r="C6" i="45" s="1"/>
  <c r="D6" i="45" s="1"/>
  <c r="E6" i="45" s="1"/>
  <c r="F6" i="45" s="1"/>
  <c r="G6" i="45" s="1"/>
  <c r="H6" i="45" s="1"/>
  <c r="B10" i="45" s="1"/>
  <c r="C10" i="45" s="1"/>
  <c r="D10" i="45" s="1"/>
  <c r="E10" i="45" s="1"/>
  <c r="F10" i="45" s="1"/>
  <c r="G10" i="45" s="1"/>
  <c r="H10" i="45" s="1"/>
  <c r="B14" i="45" s="1"/>
  <c r="C14" i="45" s="1"/>
  <c r="D14" i="45" s="1"/>
  <c r="E14" i="45" s="1"/>
  <c r="F14" i="45" s="1"/>
  <c r="G14" i="45" s="1"/>
  <c r="H14" i="45" s="1"/>
  <c r="B18" i="45" s="1"/>
  <c r="C18" i="45" s="1"/>
  <c r="D18" i="45" s="1"/>
  <c r="E18" i="45" s="1"/>
  <c r="F18" i="45" s="1"/>
  <c r="G18" i="45" s="1"/>
  <c r="H18" i="45" s="1"/>
  <c r="B22" i="45" s="1"/>
  <c r="C22" i="45" s="1"/>
  <c r="D22" i="45" s="1"/>
  <c r="E22" i="45" s="1"/>
  <c r="F22" i="45" s="1"/>
  <c r="G22" i="45" s="1"/>
  <c r="H22" i="45" s="1"/>
  <c r="B26" i="45" s="1"/>
  <c r="C26" i="45" s="1"/>
  <c r="D26" i="45" s="1"/>
  <c r="E26" i="45" s="1"/>
  <c r="F26" i="45" s="1"/>
  <c r="G26" i="45" s="1"/>
  <c r="H26" i="45" s="1"/>
  <c r="C35" i="45"/>
  <c r="B35" i="45"/>
  <c r="G78" i="44"/>
  <c r="G77" i="44"/>
  <c r="G76" i="44"/>
  <c r="G75" i="44"/>
  <c r="G74" i="44"/>
  <c r="G73" i="44"/>
  <c r="G72" i="44"/>
  <c r="G71" i="44"/>
  <c r="G70" i="44"/>
  <c r="G69" i="44"/>
  <c r="G68" i="44"/>
  <c r="G67" i="44"/>
  <c r="G66" i="44"/>
  <c r="G65" i="44"/>
  <c r="G64" i="44"/>
  <c r="G63" i="44"/>
  <c r="G62" i="44"/>
  <c r="G61" i="44"/>
  <c r="G60" i="44"/>
  <c r="G59" i="44"/>
  <c r="G58" i="44"/>
  <c r="G57" i="44"/>
  <c r="J56" i="44"/>
  <c r="F30" i="44" s="1"/>
  <c r="G56" i="44"/>
  <c r="G55" i="44"/>
  <c r="G54" i="44"/>
  <c r="G53" i="44"/>
  <c r="G52" i="44"/>
  <c r="G51" i="44"/>
  <c r="G50" i="44"/>
  <c r="G49" i="44"/>
  <c r="G48" i="44"/>
  <c r="G47" i="44"/>
  <c r="G46" i="44"/>
  <c r="G45" i="44"/>
  <c r="G44" i="44"/>
  <c r="G43" i="44"/>
  <c r="G42" i="44"/>
  <c r="G41" i="44"/>
  <c r="G40" i="44"/>
  <c r="G39" i="44"/>
  <c r="G38" i="44"/>
  <c r="H49" i="44" s="1"/>
  <c r="G37" i="44"/>
  <c r="H85" i="44" s="1"/>
  <c r="C36" i="44"/>
  <c r="B6" i="44" s="1"/>
  <c r="C6" i="44" s="1"/>
  <c r="D6" i="44" s="1"/>
  <c r="E6" i="44" s="1"/>
  <c r="F6" i="44" s="1"/>
  <c r="G6" i="44" s="1"/>
  <c r="H6" i="44" s="1"/>
  <c r="B10" i="44" s="1"/>
  <c r="C10" i="44" s="1"/>
  <c r="D10" i="44" s="1"/>
  <c r="E10" i="44" s="1"/>
  <c r="F10" i="44" s="1"/>
  <c r="G10" i="44" s="1"/>
  <c r="H10" i="44" s="1"/>
  <c r="B14" i="44" s="1"/>
  <c r="C14" i="44" s="1"/>
  <c r="D14" i="44" s="1"/>
  <c r="E14" i="44" s="1"/>
  <c r="F14" i="44" s="1"/>
  <c r="G14" i="44" s="1"/>
  <c r="H14" i="44" s="1"/>
  <c r="B18" i="44" s="1"/>
  <c r="C18" i="44" s="1"/>
  <c r="D18" i="44" s="1"/>
  <c r="E18" i="44" s="1"/>
  <c r="F18" i="44" s="1"/>
  <c r="G18" i="44" s="1"/>
  <c r="H18" i="44" s="1"/>
  <c r="B22" i="44" s="1"/>
  <c r="C22" i="44" s="1"/>
  <c r="D22" i="44" s="1"/>
  <c r="E22" i="44" s="1"/>
  <c r="F22" i="44" s="1"/>
  <c r="G22" i="44" s="1"/>
  <c r="H22" i="44" s="1"/>
  <c r="B26" i="44" s="1"/>
  <c r="C26" i="44" s="1"/>
  <c r="D26" i="44" s="1"/>
  <c r="E26" i="44" s="1"/>
  <c r="F26" i="44" s="1"/>
  <c r="G26" i="44" s="1"/>
  <c r="H26" i="44" s="1"/>
  <c r="C35" i="44"/>
  <c r="B35" i="44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H85" i="43" s="1"/>
  <c r="G59" i="43"/>
  <c r="G58" i="43"/>
  <c r="G57" i="43"/>
  <c r="J56" i="43"/>
  <c r="G56" i="43"/>
  <c r="G55" i="43"/>
  <c r="H54" i="43"/>
  <c r="G54" i="43"/>
  <c r="G53" i="43"/>
  <c r="G52" i="43"/>
  <c r="G51" i="43"/>
  <c r="G50" i="43"/>
  <c r="G49" i="43"/>
  <c r="G48" i="43"/>
  <c r="K47" i="43"/>
  <c r="M30" i="43" s="1"/>
  <c r="G47" i="43"/>
  <c r="G46" i="43"/>
  <c r="G45" i="43"/>
  <c r="G44" i="43"/>
  <c r="G43" i="43"/>
  <c r="K42" i="43"/>
  <c r="G42" i="43"/>
  <c r="G41" i="43"/>
  <c r="G40" i="43"/>
  <c r="G39" i="43"/>
  <c r="G38" i="43"/>
  <c r="G37" i="43"/>
  <c r="H84" i="43" s="1"/>
  <c r="C36" i="43"/>
  <c r="B6" i="43" s="1"/>
  <c r="C6" i="43" s="1"/>
  <c r="D6" i="43" s="1"/>
  <c r="E6" i="43" s="1"/>
  <c r="F6" i="43" s="1"/>
  <c r="G6" i="43" s="1"/>
  <c r="H6" i="43" s="1"/>
  <c r="B10" i="43" s="1"/>
  <c r="C10" i="43" s="1"/>
  <c r="D10" i="43" s="1"/>
  <c r="E10" i="43" s="1"/>
  <c r="F10" i="43" s="1"/>
  <c r="G10" i="43" s="1"/>
  <c r="H10" i="43" s="1"/>
  <c r="B14" i="43" s="1"/>
  <c r="C14" i="43" s="1"/>
  <c r="D14" i="43" s="1"/>
  <c r="E14" i="43" s="1"/>
  <c r="F14" i="43" s="1"/>
  <c r="G14" i="43" s="1"/>
  <c r="H14" i="43" s="1"/>
  <c r="B18" i="43" s="1"/>
  <c r="C18" i="43" s="1"/>
  <c r="D18" i="43" s="1"/>
  <c r="E18" i="43" s="1"/>
  <c r="F18" i="43" s="1"/>
  <c r="G18" i="43" s="1"/>
  <c r="H18" i="43" s="1"/>
  <c r="B22" i="43" s="1"/>
  <c r="C22" i="43" s="1"/>
  <c r="D22" i="43" s="1"/>
  <c r="E22" i="43" s="1"/>
  <c r="F22" i="43" s="1"/>
  <c r="G22" i="43" s="1"/>
  <c r="H22" i="43" s="1"/>
  <c r="B26" i="43" s="1"/>
  <c r="C26" i="43" s="1"/>
  <c r="D26" i="43" s="1"/>
  <c r="E26" i="43" s="1"/>
  <c r="F26" i="43" s="1"/>
  <c r="G26" i="43" s="1"/>
  <c r="H26" i="43" s="1"/>
  <c r="C35" i="43"/>
  <c r="B35" i="43"/>
  <c r="F30" i="43"/>
  <c r="G78" i="42"/>
  <c r="G77" i="42"/>
  <c r="G76" i="42"/>
  <c r="G75" i="42"/>
  <c r="G74" i="42"/>
  <c r="G73" i="42"/>
  <c r="G72" i="42"/>
  <c r="G71" i="42"/>
  <c r="G70" i="42"/>
  <c r="G69" i="42"/>
  <c r="G68" i="42"/>
  <c r="G67" i="42"/>
  <c r="G66" i="42"/>
  <c r="G65" i="42"/>
  <c r="G64" i="42"/>
  <c r="G63" i="42"/>
  <c r="G62" i="42"/>
  <c r="G61" i="42"/>
  <c r="G60" i="42"/>
  <c r="G59" i="42"/>
  <c r="G58" i="42"/>
  <c r="G57" i="42"/>
  <c r="J56" i="42"/>
  <c r="F30" i="42" s="1"/>
  <c r="G56" i="42"/>
  <c r="G55" i="42"/>
  <c r="G54" i="42"/>
  <c r="G53" i="42"/>
  <c r="G52" i="42"/>
  <c r="G51" i="42"/>
  <c r="G50" i="42"/>
  <c r="G49" i="42"/>
  <c r="G48" i="42"/>
  <c r="G47" i="42"/>
  <c r="G46" i="42"/>
  <c r="G45" i="42"/>
  <c r="G44" i="42"/>
  <c r="G43" i="42"/>
  <c r="K47" i="42" s="1"/>
  <c r="M30" i="42" s="1"/>
  <c r="G42" i="42"/>
  <c r="G41" i="42"/>
  <c r="G40" i="42"/>
  <c r="G39" i="42"/>
  <c r="G38" i="42"/>
  <c r="G37" i="42"/>
  <c r="H85" i="42" s="1"/>
  <c r="C36" i="42"/>
  <c r="B6" i="42" s="1"/>
  <c r="C6" i="42" s="1"/>
  <c r="D6" i="42" s="1"/>
  <c r="E6" i="42" s="1"/>
  <c r="F6" i="42" s="1"/>
  <c r="G6" i="42" s="1"/>
  <c r="H6" i="42" s="1"/>
  <c r="B10" i="42" s="1"/>
  <c r="C10" i="42" s="1"/>
  <c r="D10" i="42" s="1"/>
  <c r="E10" i="42" s="1"/>
  <c r="F10" i="42" s="1"/>
  <c r="G10" i="42" s="1"/>
  <c r="H10" i="42" s="1"/>
  <c r="B14" i="42" s="1"/>
  <c r="C14" i="42" s="1"/>
  <c r="D14" i="42" s="1"/>
  <c r="E14" i="42" s="1"/>
  <c r="F14" i="42" s="1"/>
  <c r="G14" i="42" s="1"/>
  <c r="H14" i="42" s="1"/>
  <c r="B18" i="42" s="1"/>
  <c r="C18" i="42" s="1"/>
  <c r="D18" i="42" s="1"/>
  <c r="E18" i="42" s="1"/>
  <c r="F18" i="42" s="1"/>
  <c r="G18" i="42" s="1"/>
  <c r="H18" i="42" s="1"/>
  <c r="B22" i="42" s="1"/>
  <c r="C22" i="42" s="1"/>
  <c r="D22" i="42" s="1"/>
  <c r="E22" i="42" s="1"/>
  <c r="F22" i="42" s="1"/>
  <c r="G22" i="42" s="1"/>
  <c r="H22" i="42" s="1"/>
  <c r="B26" i="42" s="1"/>
  <c r="C26" i="42" s="1"/>
  <c r="D26" i="42" s="1"/>
  <c r="E26" i="42" s="1"/>
  <c r="F26" i="42" s="1"/>
  <c r="G26" i="42" s="1"/>
  <c r="H26" i="42" s="1"/>
  <c r="C35" i="42"/>
  <c r="B35" i="42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1" i="41"/>
  <c r="G60" i="41"/>
  <c r="G59" i="41"/>
  <c r="G58" i="41"/>
  <c r="G57" i="41"/>
  <c r="J56" i="41"/>
  <c r="F30" i="41" s="1"/>
  <c r="G56" i="41"/>
  <c r="G55" i="41"/>
  <c r="G54" i="41"/>
  <c r="G53" i="41"/>
  <c r="G52" i="41"/>
  <c r="G51" i="41"/>
  <c r="G50" i="41"/>
  <c r="G49" i="41"/>
  <c r="G48" i="41"/>
  <c r="G47" i="41"/>
  <c r="G46" i="41"/>
  <c r="G45" i="41"/>
  <c r="G44" i="41"/>
  <c r="G43" i="41"/>
  <c r="H71" i="41" s="1"/>
  <c r="G42" i="41"/>
  <c r="G41" i="41"/>
  <c r="G40" i="41"/>
  <c r="G39" i="41"/>
  <c r="G38" i="41"/>
  <c r="G37" i="41"/>
  <c r="H85" i="41" s="1"/>
  <c r="C36" i="41"/>
  <c r="B6" i="41" s="1"/>
  <c r="C6" i="41" s="1"/>
  <c r="D6" i="41" s="1"/>
  <c r="E6" i="41" s="1"/>
  <c r="F6" i="41" s="1"/>
  <c r="G6" i="41" s="1"/>
  <c r="H6" i="41" s="1"/>
  <c r="B10" i="41" s="1"/>
  <c r="C10" i="41" s="1"/>
  <c r="D10" i="41" s="1"/>
  <c r="E10" i="41" s="1"/>
  <c r="F10" i="41" s="1"/>
  <c r="G10" i="41" s="1"/>
  <c r="H10" i="41" s="1"/>
  <c r="B14" i="41" s="1"/>
  <c r="C14" i="41" s="1"/>
  <c r="D14" i="41" s="1"/>
  <c r="E14" i="41" s="1"/>
  <c r="F14" i="41" s="1"/>
  <c r="G14" i="41" s="1"/>
  <c r="H14" i="41" s="1"/>
  <c r="B18" i="41" s="1"/>
  <c r="C18" i="41" s="1"/>
  <c r="D18" i="41" s="1"/>
  <c r="E18" i="41" s="1"/>
  <c r="F18" i="41" s="1"/>
  <c r="G18" i="41" s="1"/>
  <c r="H18" i="41" s="1"/>
  <c r="B22" i="41" s="1"/>
  <c r="C22" i="41" s="1"/>
  <c r="D22" i="41" s="1"/>
  <c r="E22" i="41" s="1"/>
  <c r="F22" i="41" s="1"/>
  <c r="G22" i="41" s="1"/>
  <c r="H22" i="41" s="1"/>
  <c r="B26" i="41" s="1"/>
  <c r="C26" i="41" s="1"/>
  <c r="D26" i="41" s="1"/>
  <c r="E26" i="41" s="1"/>
  <c r="F26" i="41" s="1"/>
  <c r="G26" i="41" s="1"/>
  <c r="H26" i="41" s="1"/>
  <c r="C35" i="41"/>
  <c r="B35" i="41"/>
  <c r="G78" i="40"/>
  <c r="G77" i="40"/>
  <c r="G76" i="40"/>
  <c r="G75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J56" i="40"/>
  <c r="F30" i="40" s="1"/>
  <c r="G56" i="40"/>
  <c r="G55" i="40"/>
  <c r="G54" i="40"/>
  <c r="G53" i="40"/>
  <c r="G52" i="40"/>
  <c r="G51" i="40"/>
  <c r="G50" i="40"/>
  <c r="G49" i="40"/>
  <c r="G48" i="40"/>
  <c r="G47" i="40"/>
  <c r="G46" i="40"/>
  <c r="G45" i="40"/>
  <c r="G44" i="40"/>
  <c r="G43" i="40"/>
  <c r="H46" i="40" s="1"/>
  <c r="G42" i="40"/>
  <c r="G41" i="40"/>
  <c r="G40" i="40"/>
  <c r="G39" i="40"/>
  <c r="G38" i="40"/>
  <c r="G37" i="40"/>
  <c r="H85" i="40" s="1"/>
  <c r="C36" i="40"/>
  <c r="B6" i="40" s="1"/>
  <c r="C6" i="40" s="1"/>
  <c r="D6" i="40" s="1"/>
  <c r="E6" i="40" s="1"/>
  <c r="F6" i="40" s="1"/>
  <c r="G6" i="40" s="1"/>
  <c r="H6" i="40" s="1"/>
  <c r="B10" i="40" s="1"/>
  <c r="C10" i="40" s="1"/>
  <c r="D10" i="40" s="1"/>
  <c r="E10" i="40" s="1"/>
  <c r="F10" i="40" s="1"/>
  <c r="G10" i="40" s="1"/>
  <c r="H10" i="40" s="1"/>
  <c r="B14" i="40" s="1"/>
  <c r="C14" i="40" s="1"/>
  <c r="D14" i="40" s="1"/>
  <c r="E14" i="40" s="1"/>
  <c r="F14" i="40" s="1"/>
  <c r="G14" i="40" s="1"/>
  <c r="H14" i="40" s="1"/>
  <c r="B18" i="40" s="1"/>
  <c r="C18" i="40" s="1"/>
  <c r="D18" i="40" s="1"/>
  <c r="E18" i="40" s="1"/>
  <c r="F18" i="40" s="1"/>
  <c r="G18" i="40" s="1"/>
  <c r="H18" i="40" s="1"/>
  <c r="B22" i="40" s="1"/>
  <c r="C22" i="40" s="1"/>
  <c r="D22" i="40" s="1"/>
  <c r="E22" i="40" s="1"/>
  <c r="F22" i="40" s="1"/>
  <c r="G22" i="40" s="1"/>
  <c r="H22" i="40" s="1"/>
  <c r="B26" i="40" s="1"/>
  <c r="C26" i="40" s="1"/>
  <c r="D26" i="40" s="1"/>
  <c r="E26" i="40" s="1"/>
  <c r="F26" i="40" s="1"/>
  <c r="G26" i="40" s="1"/>
  <c r="H26" i="40" s="1"/>
  <c r="C35" i="40"/>
  <c r="B35" i="40"/>
  <c r="G78" i="39"/>
  <c r="G77" i="39"/>
  <c r="G76" i="39"/>
  <c r="G75" i="39"/>
  <c r="G74" i="39"/>
  <c r="G73" i="39"/>
  <c r="G72" i="39"/>
  <c r="G71" i="39"/>
  <c r="G70" i="39"/>
  <c r="G69" i="39"/>
  <c r="G68" i="39"/>
  <c r="G67" i="39"/>
  <c r="G66" i="39"/>
  <c r="G65" i="39"/>
  <c r="G64" i="39"/>
  <c r="G63" i="39"/>
  <c r="G62" i="39"/>
  <c r="G61" i="39"/>
  <c r="G60" i="39"/>
  <c r="G59" i="39"/>
  <c r="G58" i="39"/>
  <c r="G57" i="39"/>
  <c r="J56" i="39"/>
  <c r="G56" i="39"/>
  <c r="G55" i="39"/>
  <c r="G54" i="39"/>
  <c r="G53" i="39"/>
  <c r="G52" i="39"/>
  <c r="G51" i="39"/>
  <c r="J50" i="39"/>
  <c r="P30" i="39" s="1"/>
  <c r="G50" i="39"/>
  <c r="G49" i="39"/>
  <c r="G48" i="39"/>
  <c r="K47" i="39"/>
  <c r="M30" i="39" s="1"/>
  <c r="G47" i="39"/>
  <c r="G46" i="39"/>
  <c r="G45" i="39"/>
  <c r="G44" i="39"/>
  <c r="G43" i="39"/>
  <c r="G42" i="39"/>
  <c r="G41" i="39"/>
  <c r="G40" i="39"/>
  <c r="G39" i="39"/>
  <c r="G38" i="39"/>
  <c r="G37" i="39"/>
  <c r="H85" i="39" s="1"/>
  <c r="C36" i="39"/>
  <c r="B6" i="39" s="1"/>
  <c r="C6" i="39" s="1"/>
  <c r="D6" i="39" s="1"/>
  <c r="E6" i="39" s="1"/>
  <c r="F6" i="39" s="1"/>
  <c r="G6" i="39" s="1"/>
  <c r="H6" i="39" s="1"/>
  <c r="B10" i="39" s="1"/>
  <c r="C10" i="39" s="1"/>
  <c r="D10" i="39" s="1"/>
  <c r="E10" i="39" s="1"/>
  <c r="F10" i="39" s="1"/>
  <c r="G10" i="39" s="1"/>
  <c r="H10" i="39" s="1"/>
  <c r="B14" i="39" s="1"/>
  <c r="C14" i="39" s="1"/>
  <c r="D14" i="39" s="1"/>
  <c r="E14" i="39" s="1"/>
  <c r="F14" i="39" s="1"/>
  <c r="G14" i="39" s="1"/>
  <c r="H14" i="39" s="1"/>
  <c r="B18" i="39" s="1"/>
  <c r="C18" i="39" s="1"/>
  <c r="D18" i="39" s="1"/>
  <c r="E18" i="39" s="1"/>
  <c r="F18" i="39" s="1"/>
  <c r="G18" i="39" s="1"/>
  <c r="H18" i="39" s="1"/>
  <c r="B22" i="39" s="1"/>
  <c r="C22" i="39" s="1"/>
  <c r="D22" i="39" s="1"/>
  <c r="E22" i="39" s="1"/>
  <c r="F22" i="39" s="1"/>
  <c r="G22" i="39" s="1"/>
  <c r="H22" i="39" s="1"/>
  <c r="B26" i="39" s="1"/>
  <c r="C26" i="39" s="1"/>
  <c r="D26" i="39" s="1"/>
  <c r="E26" i="39" s="1"/>
  <c r="F26" i="39" s="1"/>
  <c r="G26" i="39" s="1"/>
  <c r="H26" i="39" s="1"/>
  <c r="C35" i="39"/>
  <c r="B35" i="39"/>
  <c r="F30" i="39"/>
  <c r="J53" i="39" s="1"/>
  <c r="T30" i="39" s="1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64" i="38"/>
  <c r="G63" i="38"/>
  <c r="G62" i="38"/>
  <c r="G61" i="38"/>
  <c r="G60" i="38"/>
  <c r="G59" i="38"/>
  <c r="G58" i="38"/>
  <c r="G57" i="38"/>
  <c r="J56" i="38"/>
  <c r="F30" i="38" s="1"/>
  <c r="G56" i="38"/>
  <c r="G55" i="38"/>
  <c r="G54" i="38"/>
  <c r="G53" i="38"/>
  <c r="G52" i="38"/>
  <c r="G51" i="38"/>
  <c r="G50" i="38"/>
  <c r="G49" i="38"/>
  <c r="G48" i="38"/>
  <c r="G47" i="38"/>
  <c r="G46" i="38"/>
  <c r="G45" i="38"/>
  <c r="G44" i="38"/>
  <c r="G43" i="38"/>
  <c r="G42" i="38"/>
  <c r="G41" i="38"/>
  <c r="G40" i="38"/>
  <c r="G39" i="38"/>
  <c r="G38" i="38"/>
  <c r="G37" i="38"/>
  <c r="C36" i="38"/>
  <c r="B6" i="38" s="1"/>
  <c r="C6" i="38" s="1"/>
  <c r="D6" i="38" s="1"/>
  <c r="E6" i="38" s="1"/>
  <c r="F6" i="38" s="1"/>
  <c r="G6" i="38" s="1"/>
  <c r="H6" i="38" s="1"/>
  <c r="B10" i="38" s="1"/>
  <c r="C10" i="38" s="1"/>
  <c r="D10" i="38" s="1"/>
  <c r="E10" i="38" s="1"/>
  <c r="F10" i="38" s="1"/>
  <c r="G10" i="38" s="1"/>
  <c r="H10" i="38" s="1"/>
  <c r="B14" i="38" s="1"/>
  <c r="C14" i="38" s="1"/>
  <c r="D14" i="38" s="1"/>
  <c r="E14" i="38" s="1"/>
  <c r="F14" i="38" s="1"/>
  <c r="G14" i="38" s="1"/>
  <c r="H14" i="38" s="1"/>
  <c r="B18" i="38" s="1"/>
  <c r="C18" i="38" s="1"/>
  <c r="D18" i="38" s="1"/>
  <c r="E18" i="38" s="1"/>
  <c r="F18" i="38" s="1"/>
  <c r="G18" i="38" s="1"/>
  <c r="H18" i="38" s="1"/>
  <c r="B22" i="38" s="1"/>
  <c r="C22" i="38" s="1"/>
  <c r="D22" i="38" s="1"/>
  <c r="E22" i="38" s="1"/>
  <c r="F22" i="38" s="1"/>
  <c r="G22" i="38" s="1"/>
  <c r="H22" i="38" s="1"/>
  <c r="B26" i="38" s="1"/>
  <c r="C26" i="38" s="1"/>
  <c r="D26" i="38" s="1"/>
  <c r="E26" i="38" s="1"/>
  <c r="F26" i="38" s="1"/>
  <c r="G26" i="38" s="1"/>
  <c r="H26" i="38" s="1"/>
  <c r="C35" i="38"/>
  <c r="B35" i="38"/>
  <c r="H39" i="47" l="1"/>
  <c r="H84" i="47"/>
  <c r="H83" i="47"/>
  <c r="H81" i="47"/>
  <c r="H41" i="47"/>
  <c r="H50" i="47"/>
  <c r="H75" i="44"/>
  <c r="H38" i="49"/>
  <c r="H55" i="49"/>
  <c r="H69" i="49"/>
  <c r="H44" i="49"/>
  <c r="H56" i="49"/>
  <c r="H45" i="49"/>
  <c r="H57" i="49"/>
  <c r="H71" i="49"/>
  <c r="H46" i="49"/>
  <c r="H58" i="49"/>
  <c r="H72" i="49"/>
  <c r="H47" i="49"/>
  <c r="J47" i="49"/>
  <c r="J30" i="49" s="1"/>
  <c r="H59" i="49"/>
  <c r="H73" i="49"/>
  <c r="H49" i="49"/>
  <c r="H76" i="49"/>
  <c r="H68" i="49"/>
  <c r="H43" i="49"/>
  <c r="H70" i="49"/>
  <c r="K47" i="49"/>
  <c r="M30" i="49" s="1"/>
  <c r="H60" i="49"/>
  <c r="H74" i="49"/>
  <c r="H37" i="49"/>
  <c r="H48" i="49"/>
  <c r="H63" i="49"/>
  <c r="H81" i="49"/>
  <c r="H66" i="49"/>
  <c r="H82" i="49"/>
  <c r="H62" i="49"/>
  <c r="J38" i="49"/>
  <c r="H50" i="49"/>
  <c r="J50" i="49"/>
  <c r="P30" i="49" s="1"/>
  <c r="J53" i="49" s="1"/>
  <c r="T30" i="49" s="1"/>
  <c r="H77" i="49"/>
  <c r="H39" i="49"/>
  <c r="H51" i="49"/>
  <c r="H64" i="49"/>
  <c r="H78" i="49"/>
  <c r="H40" i="49"/>
  <c r="H79" i="49"/>
  <c r="H52" i="49"/>
  <c r="H65" i="49"/>
  <c r="H80" i="49"/>
  <c r="H41" i="49"/>
  <c r="H53" i="49"/>
  <c r="H42" i="49"/>
  <c r="H83" i="49"/>
  <c r="J42" i="49"/>
  <c r="H67" i="49"/>
  <c r="H84" i="49"/>
  <c r="K42" i="49"/>
  <c r="H74" i="48"/>
  <c r="H37" i="48"/>
  <c r="J37" i="48"/>
  <c r="H75" i="48"/>
  <c r="H38" i="48"/>
  <c r="H62" i="48"/>
  <c r="J38" i="48"/>
  <c r="H50" i="48"/>
  <c r="J50" i="48"/>
  <c r="P30" i="48" s="1"/>
  <c r="J53" i="48" s="1"/>
  <c r="T30" i="48" s="1"/>
  <c r="H63" i="48"/>
  <c r="H77" i="48"/>
  <c r="H39" i="48"/>
  <c r="H68" i="48"/>
  <c r="H43" i="48"/>
  <c r="H55" i="48"/>
  <c r="H69" i="48"/>
  <c r="H44" i="48"/>
  <c r="H56" i="48"/>
  <c r="H70" i="48"/>
  <c r="H45" i="48"/>
  <c r="H57" i="48"/>
  <c r="H71" i="48"/>
  <c r="H46" i="48"/>
  <c r="H58" i="48"/>
  <c r="H72" i="48"/>
  <c r="H47" i="48"/>
  <c r="J47" i="48"/>
  <c r="J30" i="48" s="1"/>
  <c r="H59" i="48"/>
  <c r="H73" i="48"/>
  <c r="H48" i="48"/>
  <c r="H61" i="48"/>
  <c r="H49" i="48"/>
  <c r="H76" i="48"/>
  <c r="H51" i="48"/>
  <c r="H64" i="48"/>
  <c r="H78" i="48"/>
  <c r="H40" i="48"/>
  <c r="H79" i="48"/>
  <c r="H52" i="48"/>
  <c r="H65" i="48"/>
  <c r="H80" i="48"/>
  <c r="H41" i="48"/>
  <c r="H81" i="48"/>
  <c r="H53" i="48"/>
  <c r="H66" i="48"/>
  <c r="H82" i="48"/>
  <c r="H42" i="48"/>
  <c r="H83" i="48"/>
  <c r="J42" i="48"/>
  <c r="H67" i="48"/>
  <c r="H84" i="48"/>
  <c r="K42" i="48"/>
  <c r="H54" i="48"/>
  <c r="H53" i="47"/>
  <c r="H82" i="47"/>
  <c r="H42" i="47"/>
  <c r="J42" i="47"/>
  <c r="H67" i="47"/>
  <c r="K42" i="47"/>
  <c r="H54" i="47"/>
  <c r="H85" i="47"/>
  <c r="H68" i="47"/>
  <c r="H43" i="47"/>
  <c r="H55" i="47"/>
  <c r="H69" i="47"/>
  <c r="H44" i="47"/>
  <c r="H56" i="47"/>
  <c r="H70" i="47"/>
  <c r="H45" i="47"/>
  <c r="H57" i="47"/>
  <c r="H71" i="47"/>
  <c r="H46" i="47"/>
  <c r="H58" i="47"/>
  <c r="H72" i="47"/>
  <c r="H47" i="47"/>
  <c r="J47" i="47"/>
  <c r="J30" i="47" s="1"/>
  <c r="H59" i="47"/>
  <c r="H73" i="47"/>
  <c r="K47" i="47"/>
  <c r="M30" i="47" s="1"/>
  <c r="H60" i="47"/>
  <c r="H74" i="47"/>
  <c r="H37" i="47"/>
  <c r="H48" i="47"/>
  <c r="J37" i="47"/>
  <c r="H61" i="47"/>
  <c r="H75" i="47"/>
  <c r="H49" i="47"/>
  <c r="H38" i="47"/>
  <c r="H62" i="47"/>
  <c r="H76" i="47"/>
  <c r="H66" i="47"/>
  <c r="J38" i="47"/>
  <c r="J50" i="47"/>
  <c r="P30" i="47" s="1"/>
  <c r="J53" i="47" s="1"/>
  <c r="T30" i="47" s="1"/>
  <c r="H63" i="47"/>
  <c r="H77" i="47"/>
  <c r="H51" i="47"/>
  <c r="H64" i="47"/>
  <c r="H78" i="47"/>
  <c r="H40" i="47"/>
  <c r="H79" i="47"/>
  <c r="H52" i="47"/>
  <c r="H65" i="47"/>
  <c r="H44" i="46"/>
  <c r="H70" i="46"/>
  <c r="H45" i="46"/>
  <c r="H71" i="46"/>
  <c r="H58" i="46"/>
  <c r="H72" i="46"/>
  <c r="H47" i="46"/>
  <c r="J47" i="46"/>
  <c r="J30" i="46" s="1"/>
  <c r="H59" i="46"/>
  <c r="H73" i="46"/>
  <c r="K47" i="46"/>
  <c r="M30" i="46" s="1"/>
  <c r="H60" i="46"/>
  <c r="H74" i="46"/>
  <c r="H37" i="46"/>
  <c r="H48" i="46"/>
  <c r="H56" i="46"/>
  <c r="H46" i="46"/>
  <c r="H61" i="46"/>
  <c r="H49" i="46"/>
  <c r="H38" i="46"/>
  <c r="H62" i="46"/>
  <c r="H51" i="46"/>
  <c r="H64" i="46"/>
  <c r="H78" i="46"/>
  <c r="H40" i="46"/>
  <c r="H79" i="46"/>
  <c r="H81" i="46"/>
  <c r="H82" i="46"/>
  <c r="H55" i="46"/>
  <c r="H69" i="46"/>
  <c r="H57" i="46"/>
  <c r="J37" i="46"/>
  <c r="H75" i="46"/>
  <c r="H76" i="46"/>
  <c r="J38" i="46"/>
  <c r="H50" i="46"/>
  <c r="J50" i="46"/>
  <c r="P30" i="46" s="1"/>
  <c r="J53" i="46" s="1"/>
  <c r="T30" i="46" s="1"/>
  <c r="H63" i="46"/>
  <c r="H77" i="46"/>
  <c r="H39" i="46"/>
  <c r="H52" i="46"/>
  <c r="H65" i="46"/>
  <c r="H80" i="46"/>
  <c r="H41" i="46"/>
  <c r="H53" i="46"/>
  <c r="H66" i="46"/>
  <c r="H42" i="46"/>
  <c r="H83" i="46"/>
  <c r="J42" i="46"/>
  <c r="H67" i="46"/>
  <c r="H84" i="46"/>
  <c r="H68" i="46"/>
  <c r="H43" i="46"/>
  <c r="H43" i="45"/>
  <c r="H71" i="45"/>
  <c r="H47" i="45"/>
  <c r="J47" i="45"/>
  <c r="J30" i="45" s="1"/>
  <c r="H59" i="45"/>
  <c r="H73" i="45"/>
  <c r="H44" i="45"/>
  <c r="H75" i="45"/>
  <c r="J50" i="45"/>
  <c r="P30" i="45" s="1"/>
  <c r="J53" i="45" s="1"/>
  <c r="T30" i="45" s="1"/>
  <c r="H64" i="45"/>
  <c r="H79" i="45"/>
  <c r="H52" i="45"/>
  <c r="H65" i="45"/>
  <c r="H80" i="45"/>
  <c r="H41" i="45"/>
  <c r="H81" i="45"/>
  <c r="H68" i="45"/>
  <c r="H55" i="45"/>
  <c r="H58" i="45"/>
  <c r="H74" i="45"/>
  <c r="H48" i="45"/>
  <c r="H61" i="45"/>
  <c r="H49" i="45"/>
  <c r="H63" i="45"/>
  <c r="H82" i="45"/>
  <c r="H69" i="45"/>
  <c r="H70" i="45"/>
  <c r="K47" i="45"/>
  <c r="M30" i="45" s="1"/>
  <c r="H38" i="45"/>
  <c r="H76" i="45"/>
  <c r="H77" i="45"/>
  <c r="H78" i="45"/>
  <c r="H40" i="45"/>
  <c r="H42" i="45"/>
  <c r="H83" i="45"/>
  <c r="H56" i="45"/>
  <c r="H46" i="45"/>
  <c r="H72" i="45"/>
  <c r="H60" i="45"/>
  <c r="J37" i="45"/>
  <c r="H50" i="45"/>
  <c r="H51" i="45"/>
  <c r="H53" i="45"/>
  <c r="J42" i="45"/>
  <c r="H67" i="45"/>
  <c r="H84" i="45"/>
  <c r="H45" i="45"/>
  <c r="H37" i="45"/>
  <c r="H62" i="45"/>
  <c r="J38" i="45"/>
  <c r="H39" i="45"/>
  <c r="H66" i="45"/>
  <c r="K42" i="45"/>
  <c r="H54" i="45"/>
  <c r="H68" i="44"/>
  <c r="H69" i="44"/>
  <c r="H56" i="44"/>
  <c r="H70" i="44"/>
  <c r="H71" i="44"/>
  <c r="H72" i="44"/>
  <c r="H47" i="44"/>
  <c r="J47" i="44"/>
  <c r="J30" i="44" s="1"/>
  <c r="K47" i="44"/>
  <c r="M30" i="44" s="1"/>
  <c r="H60" i="44"/>
  <c r="H74" i="44"/>
  <c r="H37" i="44"/>
  <c r="H48" i="44"/>
  <c r="H55" i="44"/>
  <c r="H44" i="44"/>
  <c r="H57" i="44"/>
  <c r="H73" i="44"/>
  <c r="H61" i="44"/>
  <c r="H38" i="44"/>
  <c r="H76" i="44"/>
  <c r="J38" i="44"/>
  <c r="H50" i="44"/>
  <c r="H81" i="44"/>
  <c r="H82" i="44"/>
  <c r="H45" i="44"/>
  <c r="H62" i="44"/>
  <c r="H63" i="44"/>
  <c r="H79" i="44"/>
  <c r="H53" i="44"/>
  <c r="H66" i="44"/>
  <c r="H42" i="44"/>
  <c r="H83" i="44"/>
  <c r="H43" i="44"/>
  <c r="H46" i="44"/>
  <c r="H58" i="44"/>
  <c r="H59" i="44"/>
  <c r="J37" i="44"/>
  <c r="J50" i="44"/>
  <c r="P30" i="44" s="1"/>
  <c r="J53" i="44" s="1"/>
  <c r="T30" i="44" s="1"/>
  <c r="H77" i="44"/>
  <c r="H39" i="44"/>
  <c r="H51" i="44"/>
  <c r="H64" i="44"/>
  <c r="H78" i="44"/>
  <c r="H40" i="44"/>
  <c r="H52" i="44"/>
  <c r="H65" i="44"/>
  <c r="H80" i="44"/>
  <c r="H41" i="44"/>
  <c r="J42" i="44"/>
  <c r="H67" i="44"/>
  <c r="H84" i="44"/>
  <c r="K42" i="44"/>
  <c r="H54" i="44"/>
  <c r="H68" i="43"/>
  <c r="H43" i="43"/>
  <c r="H55" i="43"/>
  <c r="H69" i="43"/>
  <c r="H44" i="43"/>
  <c r="H56" i="43"/>
  <c r="H70" i="43"/>
  <c r="H45" i="43"/>
  <c r="H57" i="43"/>
  <c r="H71" i="43"/>
  <c r="H46" i="43"/>
  <c r="H58" i="43"/>
  <c r="H72" i="43"/>
  <c r="H47" i="43"/>
  <c r="J47" i="43"/>
  <c r="J30" i="43" s="1"/>
  <c r="H59" i="43"/>
  <c r="H73" i="43"/>
  <c r="J38" i="43"/>
  <c r="H50" i="43"/>
  <c r="H63" i="43"/>
  <c r="H39" i="43"/>
  <c r="H51" i="43"/>
  <c r="H64" i="43"/>
  <c r="H78" i="43"/>
  <c r="H60" i="43"/>
  <c r="H48" i="43"/>
  <c r="J37" i="43"/>
  <c r="H61" i="43"/>
  <c r="H75" i="43"/>
  <c r="H49" i="43"/>
  <c r="H38" i="43"/>
  <c r="H62" i="43"/>
  <c r="H76" i="43"/>
  <c r="J50" i="43"/>
  <c r="P30" i="43" s="1"/>
  <c r="J53" i="43" s="1"/>
  <c r="T30" i="43" s="1"/>
  <c r="H77" i="43"/>
  <c r="H40" i="43"/>
  <c r="H79" i="43"/>
  <c r="H74" i="43"/>
  <c r="H37" i="43"/>
  <c r="H52" i="43"/>
  <c r="H65" i="43"/>
  <c r="H80" i="43"/>
  <c r="H41" i="43"/>
  <c r="H81" i="43"/>
  <c r="H53" i="43"/>
  <c r="H66" i="43"/>
  <c r="H82" i="43"/>
  <c r="H42" i="43"/>
  <c r="H83" i="43"/>
  <c r="J42" i="43"/>
  <c r="H67" i="43"/>
  <c r="H70" i="42"/>
  <c r="H45" i="42"/>
  <c r="H71" i="42"/>
  <c r="H58" i="42"/>
  <c r="H60" i="42"/>
  <c r="H75" i="42"/>
  <c r="H38" i="42"/>
  <c r="H76" i="42"/>
  <c r="H50" i="42"/>
  <c r="H63" i="42"/>
  <c r="H64" i="42"/>
  <c r="H40" i="42"/>
  <c r="H79" i="42"/>
  <c r="H65" i="42"/>
  <c r="H42" i="42"/>
  <c r="H83" i="42"/>
  <c r="H68" i="42"/>
  <c r="H55" i="42"/>
  <c r="H69" i="42"/>
  <c r="H44" i="42"/>
  <c r="H56" i="42"/>
  <c r="H57" i="42"/>
  <c r="H47" i="42"/>
  <c r="H74" i="42"/>
  <c r="H48" i="42"/>
  <c r="J37" i="42"/>
  <c r="H61" i="42"/>
  <c r="H62" i="42"/>
  <c r="J50" i="42"/>
  <c r="P30" i="42" s="1"/>
  <c r="J53" i="42" s="1"/>
  <c r="T30" i="42" s="1"/>
  <c r="H77" i="42"/>
  <c r="H39" i="42"/>
  <c r="H78" i="42"/>
  <c r="H52" i="42"/>
  <c r="H80" i="42"/>
  <c r="H41" i="42"/>
  <c r="H81" i="42"/>
  <c r="H53" i="42"/>
  <c r="H66" i="42"/>
  <c r="H82" i="42"/>
  <c r="J42" i="42"/>
  <c r="H67" i="42"/>
  <c r="H84" i="42"/>
  <c r="H43" i="42"/>
  <c r="H46" i="42"/>
  <c r="H72" i="42"/>
  <c r="J47" i="42"/>
  <c r="J30" i="42" s="1"/>
  <c r="H59" i="42"/>
  <c r="H73" i="42"/>
  <c r="H37" i="42"/>
  <c r="H49" i="42"/>
  <c r="J38" i="42"/>
  <c r="H51" i="42"/>
  <c r="K42" i="42"/>
  <c r="H54" i="42"/>
  <c r="H68" i="41"/>
  <c r="H72" i="41"/>
  <c r="J47" i="41"/>
  <c r="J30" i="41" s="1"/>
  <c r="H59" i="41"/>
  <c r="H73" i="41"/>
  <c r="J37" i="41"/>
  <c r="H55" i="41"/>
  <c r="H56" i="41"/>
  <c r="J50" i="41"/>
  <c r="P30" i="41" s="1"/>
  <c r="J53" i="41" s="1"/>
  <c r="T30" i="41" s="1"/>
  <c r="H63" i="41"/>
  <c r="H77" i="41"/>
  <c r="H70" i="41"/>
  <c r="H57" i="41"/>
  <c r="H58" i="41"/>
  <c r="H61" i="41"/>
  <c r="K47" i="41"/>
  <c r="M30" i="41" s="1"/>
  <c r="H38" i="41"/>
  <c r="H76" i="41"/>
  <c r="H50" i="41"/>
  <c r="H78" i="41"/>
  <c r="J38" i="41"/>
  <c r="H39" i="41"/>
  <c r="H64" i="41"/>
  <c r="H40" i="41"/>
  <c r="H79" i="41"/>
  <c r="H43" i="41"/>
  <c r="H46" i="41"/>
  <c r="H47" i="41"/>
  <c r="H37" i="41"/>
  <c r="H62" i="41"/>
  <c r="H51" i="41"/>
  <c r="H52" i="41"/>
  <c r="H65" i="41"/>
  <c r="H80" i="41"/>
  <c r="H45" i="41"/>
  <c r="H48" i="41"/>
  <c r="H41" i="41"/>
  <c r="H81" i="41"/>
  <c r="H49" i="41"/>
  <c r="H53" i="41"/>
  <c r="H66" i="41"/>
  <c r="H82" i="41"/>
  <c r="H44" i="41"/>
  <c r="H74" i="41"/>
  <c r="J42" i="41"/>
  <c r="H67" i="41"/>
  <c r="H84" i="41"/>
  <c r="H69" i="41"/>
  <c r="H60" i="41"/>
  <c r="H75" i="41"/>
  <c r="H42" i="41"/>
  <c r="H83" i="41"/>
  <c r="K42" i="41"/>
  <c r="H54" i="41"/>
  <c r="H55" i="40"/>
  <c r="H56" i="40"/>
  <c r="H57" i="40"/>
  <c r="H58" i="40"/>
  <c r="H72" i="40"/>
  <c r="H47" i="40"/>
  <c r="J47" i="40"/>
  <c r="J30" i="40" s="1"/>
  <c r="H59" i="40"/>
  <c r="H73" i="40"/>
  <c r="H43" i="40"/>
  <c r="H44" i="40"/>
  <c r="J37" i="40"/>
  <c r="H62" i="40"/>
  <c r="H63" i="40"/>
  <c r="H78" i="40"/>
  <c r="H79" i="40"/>
  <c r="H52" i="40"/>
  <c r="H65" i="40"/>
  <c r="H80" i="40"/>
  <c r="H69" i="40"/>
  <c r="H70" i="40"/>
  <c r="H60" i="40"/>
  <c r="J38" i="40"/>
  <c r="H51" i="40"/>
  <c r="H64" i="40"/>
  <c r="H40" i="40"/>
  <c r="H41" i="40"/>
  <c r="H81" i="40"/>
  <c r="H68" i="40"/>
  <c r="H45" i="40"/>
  <c r="K47" i="40"/>
  <c r="M30" i="40" s="1"/>
  <c r="H61" i="40"/>
  <c r="H49" i="40"/>
  <c r="H77" i="40"/>
  <c r="H66" i="40"/>
  <c r="H42" i="40"/>
  <c r="J42" i="40"/>
  <c r="H67" i="40"/>
  <c r="H84" i="40"/>
  <c r="H71" i="40"/>
  <c r="H74" i="40"/>
  <c r="H37" i="40"/>
  <c r="H48" i="40"/>
  <c r="H75" i="40"/>
  <c r="H38" i="40"/>
  <c r="H76" i="40"/>
  <c r="H50" i="40"/>
  <c r="J50" i="40"/>
  <c r="P30" i="40" s="1"/>
  <c r="J53" i="40" s="1"/>
  <c r="T30" i="40" s="1"/>
  <c r="H39" i="40"/>
  <c r="H53" i="40"/>
  <c r="H82" i="40"/>
  <c r="H83" i="40"/>
  <c r="K42" i="40"/>
  <c r="H54" i="40"/>
  <c r="H74" i="39"/>
  <c r="H37" i="39"/>
  <c r="H48" i="39"/>
  <c r="H38" i="39"/>
  <c r="J38" i="39"/>
  <c r="H77" i="39"/>
  <c r="H39" i="39"/>
  <c r="H68" i="39"/>
  <c r="H43" i="39"/>
  <c r="H55" i="39"/>
  <c r="H69" i="39"/>
  <c r="H44" i="39"/>
  <c r="H56" i="39"/>
  <c r="H70" i="39"/>
  <c r="H45" i="39"/>
  <c r="H57" i="39"/>
  <c r="H71" i="39"/>
  <c r="H46" i="39"/>
  <c r="H58" i="39"/>
  <c r="H72" i="39"/>
  <c r="H47" i="39"/>
  <c r="J47" i="39"/>
  <c r="J30" i="39" s="1"/>
  <c r="H59" i="39"/>
  <c r="H73" i="39"/>
  <c r="H51" i="39"/>
  <c r="H52" i="39"/>
  <c r="H65" i="39"/>
  <c r="H80" i="39"/>
  <c r="H78" i="39"/>
  <c r="H41" i="39"/>
  <c r="H81" i="39"/>
  <c r="H76" i="39"/>
  <c r="H42" i="39"/>
  <c r="H83" i="39"/>
  <c r="J42" i="39"/>
  <c r="H67" i="39"/>
  <c r="H84" i="39"/>
  <c r="H60" i="39"/>
  <c r="J37" i="39"/>
  <c r="H61" i="39"/>
  <c r="H75" i="39"/>
  <c r="H49" i="39"/>
  <c r="H62" i="39"/>
  <c r="H50" i="39"/>
  <c r="H63" i="39"/>
  <c r="H64" i="39"/>
  <c r="H40" i="39"/>
  <c r="H79" i="39"/>
  <c r="H53" i="39"/>
  <c r="H66" i="39"/>
  <c r="H82" i="39"/>
  <c r="K42" i="39"/>
  <c r="H54" i="39"/>
  <c r="H60" i="38"/>
  <c r="H59" i="38"/>
  <c r="H85" i="38"/>
  <c r="H55" i="38"/>
  <c r="H69" i="38"/>
  <c r="H44" i="38"/>
  <c r="H56" i="38"/>
  <c r="H70" i="38"/>
  <c r="H45" i="38"/>
  <c r="H71" i="38"/>
  <c r="J47" i="38"/>
  <c r="J30" i="38" s="1"/>
  <c r="H73" i="38"/>
  <c r="H61" i="38"/>
  <c r="H49" i="38"/>
  <c r="J38" i="38"/>
  <c r="H50" i="38"/>
  <c r="H63" i="38"/>
  <c r="H39" i="38"/>
  <c r="H81" i="38"/>
  <c r="H68" i="38"/>
  <c r="H43" i="38"/>
  <c r="H74" i="38"/>
  <c r="H37" i="38"/>
  <c r="H75" i="38"/>
  <c r="H38" i="38"/>
  <c r="H62" i="38"/>
  <c r="H76" i="38"/>
  <c r="J50" i="38"/>
  <c r="P30" i="38" s="1"/>
  <c r="J53" i="38" s="1"/>
  <c r="T30" i="38" s="1"/>
  <c r="H77" i="38"/>
  <c r="H51" i="38"/>
  <c r="H64" i="38"/>
  <c r="H78" i="38"/>
  <c r="H40" i="38"/>
  <c r="H79" i="38"/>
  <c r="H52" i="38"/>
  <c r="H65" i="38"/>
  <c r="H80" i="38"/>
  <c r="H41" i="38"/>
  <c r="H53" i="38"/>
  <c r="H66" i="38"/>
  <c r="H82" i="38"/>
  <c r="H42" i="38"/>
  <c r="H83" i="38"/>
  <c r="H84" i="38"/>
  <c r="H57" i="38"/>
  <c r="H46" i="38"/>
  <c r="H58" i="38"/>
  <c r="H72" i="38"/>
  <c r="H47" i="38"/>
  <c r="K47" i="38"/>
  <c r="M30" i="38" s="1"/>
  <c r="H48" i="38"/>
  <c r="J37" i="38"/>
  <c r="J42" i="38"/>
  <c r="H67" i="38"/>
  <c r="K42" i="38"/>
  <c r="H54" i="3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<sst xmlns="http://schemas.openxmlformats.org/spreadsheetml/2006/main" count="598" uniqueCount="33">
  <si>
    <t>JANUARY</t>
  </si>
  <si>
    <t>ANALYZER</t>
  </si>
  <si>
    <t>SUN</t>
  </si>
  <si>
    <t>MON</t>
  </si>
  <si>
    <t>TUE</t>
  </si>
  <si>
    <t>WED</t>
  </si>
  <si>
    <t>THU</t>
  </si>
  <si>
    <t>FRI</t>
  </si>
  <si>
    <t>SAT</t>
  </si>
  <si>
    <t>GREEN DAYS</t>
  </si>
  <si>
    <t>RED DAYS</t>
  </si>
  <si>
    <t>% DAYS PROFITABLE</t>
  </si>
  <si>
    <t>TOTAL P&amp;L:</t>
  </si>
  <si>
    <t>DATE</t>
  </si>
  <si>
    <t>AMOUNT</t>
  </si>
  <si>
    <t>cumulative</t>
  </si>
  <si>
    <t>Profit</t>
  </si>
  <si>
    <t>WEEK START</t>
  </si>
  <si>
    <t>Loss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</si>
  <si>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</si>
  <si>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</si>
  <si>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</si>
  <si>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</si>
  <si>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</si>
  <si>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</si>
  <si>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</si>
  <si>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</si>
  <si>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</si>
  <si>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days profitable </t>
  </si>
  <si>
    <t>NOVEMBER</t>
  </si>
  <si>
    <t>DECEMBER</t>
  </si>
  <si>
    <t>comment</t>
  </si>
  <si>
    <t>TOTAL PNL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</si>
</sst>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&quot;$&quot;#,##0.00"/>
    <numFmt numFmtId="166" formatCode=";;;"/>
  </numFmts>
  <fonts count="29">
    <font>
      <sz val="10"/>
      <color rgb="FF000000"/>
      <name val="Arial"/>
      <scheme val="minor"/>
    </font>
    <font>
      <sz val="10"/>
      <color theme="1"/>
      <name val="Inter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8"/>
      <color rgb="FFFFFFFF"/>
      <name val="Arial"/>
      <family val="2"/>
      <scheme val="minor"/>
    </font>
    <font>
      <sz val="9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rgb="FFFFFFFF"/>
      <name val="Arial"/>
      <family val="2"/>
      <scheme val="minor"/>
    </font>
    <font>
      <b/>
      <sz val="9"/>
      <color theme="1"/>
      <name val="Arial"/>
      <family val="2"/>
      <scheme val="minor"/>
    </font>
    <font>
      <sz val="28"/>
      <color rgb="FFFFFFFF"/>
      <name val="Arial"/>
      <family val="2"/>
      <scheme val="minor"/>
    </font>
    <font>
      <sz val="28"/>
      <color rgb="FF00FF00"/>
      <name val="Arial"/>
      <family val="2"/>
      <scheme val="minor"/>
    </font>
    <font>
      <sz val="28"/>
      <color rgb="FFFF0000"/>
      <name val="Arial"/>
      <family val="2"/>
      <scheme val="minor"/>
    </font>
    <font>
      <sz val="9"/>
      <color rgb="FF000000"/>
      <name val="&quot;Google Sans Mono&quot;"/>
    </font>
    <font>
      <b/>
      <sz val="10"/>
      <color theme="1"/>
      <name val="Arial"/>
      <family val="2"/>
      <scheme val="minor"/>
    </font>
    <font>
      <b/>
      <sz val="9"/>
      <color rgb="FFFFFFFF"/>
      <name val="Arial"/>
      <family val="2"/>
      <scheme val="major"/>
    </font>
    <font>
      <sz val="10"/>
      <color theme="2"/>
      <name val="Arial"/>
      <family val="2"/>
      <scheme val="minor"/>
    </font>
    <font>
      <sz val="22"/>
      <color rgb="FFFFFFFF"/>
      <name val="Arial"/>
      <family val="2"/>
      <scheme val="major"/>
    </font>
    <font>
      <sz val="22"/>
      <color rgb="FF000000"/>
      <name val="Arial"/>
      <family val="2"/>
      <scheme val="major"/>
    </font>
    <font>
      <sz val="22"/>
      <name val="Arial"/>
      <family val="2"/>
      <scheme val="major"/>
    </font>
    <font>
      <b/>
      <sz val="14"/>
      <color rgb="FFFFFFFF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15"/>
      <color rgb="FFFFFFFF"/>
      <name val="Arial"/>
      <family val="2"/>
      <scheme val="minor"/>
    </font>
    <font>
      <sz val="15"/>
      <name val="Arial"/>
      <family val="2"/>
      <scheme val="minor"/>
    </font>
    <font>
      <b/>
      <sz val="15"/>
      <color rgb="FFFFFFFF"/>
      <name val="Arial"/>
      <family val="2"/>
      <scheme val="minor"/>
    </font>
    <font>
      <sz val="10"/>
      <color rgb="FF000000"/>
      <name val="Arial"/>
      <family val="2"/>
      <scheme val="minor"/>
    </font>
    <font>
      <sz val="22"/>
      <color rgb="FFFFFFFF"/>
      <name val="Arial"/>
      <family val="2"/>
      <scheme val="minor"/>
    </font>
    <font>
      <sz val="22"/>
      <color rgb="FF000000"/>
      <name val="Arial"/>
      <family val="2"/>
      <scheme val="minor"/>
    </font>
    <font>
      <sz val="22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6AA84F"/>
        <bgColor rgb="FF6AA84F"/>
      </patternFill>
    </fill>
    <fill>
      <patternFill patternType="solid">
        <fgColor rgb="FFEA4335"/>
        <bgColor rgb="FFEA4335"/>
      </patternFill>
    </fill>
  </fills>
  <borders count="31">
    <border>
      <left/>
      <right/>
      <top/>
      <bottom/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/>
      <bottom/>
      <diagonal/>
    </border>
    <border>
      <left/>
      <right style="thin">
        <color rgb="FFB7B7B7"/>
      </right>
      <top/>
      <bottom/>
      <diagonal/>
    </border>
    <border>
      <left style="thin">
        <color rgb="FFB7B7B7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B7B7B7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 style="thin">
        <color rgb="FFB7B7B7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B7B7B7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CCCCCC"/>
      </left>
      <right style="thin">
        <color rgb="FFB7B7B7"/>
      </right>
      <top/>
      <bottom style="thin">
        <color rgb="FFCCCCCC"/>
      </bottom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 style="thin">
        <color rgb="FFB7B7B7"/>
      </left>
      <right style="thin">
        <color rgb="FFCCCCCC"/>
      </right>
      <top style="thin">
        <color rgb="FFCCCCCC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1">
    <xf numFmtId="0" fontId="0" fillId="0" borderId="0"/>
  </cellStyleXfs>
  <cellXfs count="129">
    <xf numFmtId="0" fontId="0" fillId="0" borderId="0" xfId="0"/>
    <xf numFmtId="164" fontId="7" fillId="4" borderId="9" xfId="0" applyNumberFormat="1" applyFont="1" applyFill="1" applyBorder="1" applyAlignment="1" applyProtection="1">
      <alignment horizontal="left"/>
      <protection hidden="1"/>
    </xf>
    <xf numFmtId="164" fontId="7" fillId="4" borderId="10" xfId="0" applyNumberFormat="1" applyFont="1" applyFill="1" applyBorder="1" applyAlignment="1" applyProtection="1">
      <alignment horizontal="left"/>
      <protection hidden="1"/>
    </xf>
    <xf numFmtId="164" fontId="7" fillId="4" borderId="11" xfId="0" applyNumberFormat="1" applyFont="1" applyFill="1" applyBorder="1" applyAlignment="1" applyProtection="1">
      <alignment horizontal="left"/>
      <protection hidden="1"/>
    </xf>
    <xf numFmtId="166" fontId="2" fillId="0" borderId="0" xfId="0" applyNumberFormat="1" applyFont="1" applyProtection="1">
      <protection hidden="1"/>
    </xf>
    <xf numFmtId="166" fontId="0" fillId="0" borderId="0" xfId="0" applyNumberFormat="1" applyProtection="1">
      <protection hidden="1"/>
    </xf>
    <xf numFmtId="166" fontId="12" fillId="3" borderId="0" xfId="0" applyNumberFormat="1" applyFont="1" applyFill="1" applyProtection="1">
      <protection hidden="1"/>
    </xf>
    <xf numFmtId="166" fontId="13" fillId="0" borderId="0" xfId="0" applyNumberFormat="1" applyFont="1" applyProtection="1">
      <protection hidden="1"/>
    </xf>
    <xf numFmtId="0" fontId="15" fillId="0" borderId="0" xfId="0" applyFont="1" applyProtection="1">
      <protection hidden="1"/>
    </xf>
    <xf numFmtId="166" fontId="15" fillId="0" borderId="0" xfId="0" applyNumberFormat="1" applyFont="1" applyProtection="1"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Protection="1">
      <protection hidden="1"/>
    </xf>
    <xf numFmtId="0" fontId="14" fillId="2" borderId="9" xfId="0" applyFont="1" applyFill="1" applyBorder="1" applyAlignment="1" applyProtection="1">
      <alignment horizontal="center"/>
      <protection hidden="1"/>
    </xf>
    <xf numFmtId="0" fontId="14" fillId="2" borderId="10" xfId="0" applyFont="1" applyFill="1" applyBorder="1" applyAlignment="1" applyProtection="1">
      <alignment horizontal="center"/>
      <protection hidden="1"/>
    </xf>
    <xf numFmtId="0" fontId="5" fillId="2" borderId="7" xfId="0" applyFont="1" applyFill="1" applyBorder="1" applyProtection="1">
      <protection hidden="1"/>
    </xf>
    <xf numFmtId="0" fontId="5" fillId="2" borderId="0" xfId="0" applyFont="1" applyFill="1" applyProtection="1">
      <protection hidden="1"/>
    </xf>
    <xf numFmtId="0" fontId="5" fillId="2" borderId="2" xfId="0" applyFont="1" applyFill="1" applyBorder="1" applyProtection="1"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2" borderId="7" xfId="0" applyFont="1" applyFill="1" applyBorder="1" applyProtection="1">
      <protection hidden="1"/>
    </xf>
    <xf numFmtId="0" fontId="2" fillId="2" borderId="0" xfId="0" applyFont="1" applyFill="1" applyProtection="1">
      <protection hidden="1"/>
    </xf>
    <xf numFmtId="0" fontId="6" fillId="2" borderId="7" xfId="0" applyFont="1" applyFill="1" applyBorder="1" applyProtection="1">
      <protection hidden="1"/>
    </xf>
    <xf numFmtId="0" fontId="6" fillId="2" borderId="0" xfId="0" applyFont="1" applyFill="1" applyProtection="1">
      <protection hidden="1"/>
    </xf>
    <xf numFmtId="0" fontId="2" fillId="2" borderId="19" xfId="0" applyFont="1" applyFill="1" applyBorder="1" applyProtection="1">
      <protection hidden="1"/>
    </xf>
    <xf numFmtId="0" fontId="2" fillId="2" borderId="23" xfId="0" applyFont="1" applyFill="1" applyBorder="1" applyProtection="1"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5" fillId="3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6" fillId="0" borderId="0" xfId="0" applyFont="1" applyProtection="1">
      <protection hidden="1"/>
    </xf>
    <xf numFmtId="0" fontId="6" fillId="3" borderId="0" xfId="0" applyFont="1" applyFill="1" applyProtection="1">
      <protection hidden="1"/>
    </xf>
    <xf numFmtId="0" fontId="0" fillId="0" borderId="0" xfId="0" applyProtection="1">
      <protection hidden="1"/>
    </xf>
    <xf numFmtId="0" fontId="2" fillId="2" borderId="7" xfId="0" applyFont="1" applyFill="1" applyBorder="1" applyProtection="1">
      <protection locked="0" hidden="1"/>
    </xf>
    <xf numFmtId="166" fontId="15" fillId="0" borderId="0" xfId="0" applyNumberFormat="1" applyFont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0" fontId="22" fillId="5" borderId="1" xfId="0" applyFont="1" applyFill="1" applyBorder="1" applyAlignment="1" applyProtection="1">
      <alignment horizontal="center" vertical="center"/>
      <protection hidden="1"/>
    </xf>
    <xf numFmtId="0" fontId="22" fillId="6" borderId="1" xfId="0" applyFont="1" applyFill="1" applyBorder="1" applyAlignment="1" applyProtection="1">
      <alignment horizontal="center" vertical="center"/>
      <protection hidden="1"/>
    </xf>
    <xf numFmtId="0" fontId="22" fillId="2" borderId="25" xfId="0" applyFont="1" applyFill="1" applyBorder="1" applyAlignment="1" applyProtection="1">
      <alignment horizontal="center" vertical="center"/>
      <protection hidden="1"/>
    </xf>
    <xf numFmtId="0" fontId="2" fillId="2" borderId="25" xfId="0" applyFont="1" applyFill="1" applyBorder="1" applyAlignment="1" applyProtection="1">
      <alignment horizontal="center"/>
      <protection hidden="1"/>
    </xf>
    <xf numFmtId="0" fontId="26" fillId="2" borderId="7" xfId="0" applyFont="1" applyFill="1" applyBorder="1" applyAlignment="1" applyProtection="1">
      <alignment horizontal="center" vertical="center"/>
      <protection hidden="1"/>
    </xf>
    <xf numFmtId="165" fontId="16" fillId="2" borderId="0" xfId="0" applyNumberFormat="1" applyFont="1" applyFill="1" applyAlignment="1" applyProtection="1">
      <alignment horizontal="left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4" fontId="9" fillId="2" borderId="7" xfId="0" applyNumberFormat="1" applyFont="1" applyFill="1" applyBorder="1" applyAlignment="1" applyProtection="1">
      <alignment horizontal="center" vertical="center"/>
      <protection hidden="1"/>
    </xf>
    <xf numFmtId="0" fontId="24" fillId="2" borderId="7" xfId="0" applyFont="1" applyFill="1" applyBorder="1" applyAlignment="1" applyProtection="1">
      <alignment horizontal="center" vertical="center" wrapText="1"/>
      <protection hidden="1"/>
    </xf>
    <xf numFmtId="165" fontId="8" fillId="0" borderId="14" xfId="0" applyNumberFormat="1" applyFont="1" applyBorder="1" applyAlignment="1" applyProtection="1">
      <alignment horizontal="center" vertical="center"/>
      <protection hidden="1"/>
    </xf>
    <xf numFmtId="165" fontId="8" fillId="0" borderId="12" xfId="0" applyNumberFormat="1" applyFont="1" applyBorder="1" applyAlignment="1" applyProtection="1">
      <alignment horizontal="center" vertical="center"/>
      <protection hidden="1"/>
    </xf>
    <xf numFmtId="165" fontId="8" fillId="0" borderId="13" xfId="0" applyNumberFormat="1" applyFont="1" applyBorder="1" applyAlignment="1" applyProtection="1">
      <alignment horizontal="center" vertical="center"/>
      <protection hidden="1"/>
    </xf>
    <xf numFmtId="165" fontId="8" fillId="0" borderId="18" xfId="0" applyNumberFormat="1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19" fillId="2" borderId="1" xfId="0" applyFont="1" applyFill="1" applyBorder="1" applyAlignment="1" applyProtection="1">
      <alignment horizontal="left" vertical="center"/>
      <protection hidden="1"/>
    </xf>
    <xf numFmtId="0" fontId="19" fillId="2" borderId="2" xfId="0" applyFont="1" applyFill="1" applyBorder="1" applyAlignment="1" applyProtection="1">
      <alignment horizontal="right" vertical="center"/>
      <protection hidden="1"/>
    </xf>
    <xf numFmtId="0" fontId="19" fillId="2" borderId="4" xfId="0" applyFont="1" applyFill="1" applyBorder="1" applyAlignment="1" applyProtection="1">
      <alignment horizontal="center" vertical="center"/>
      <protection hidden="1"/>
    </xf>
    <xf numFmtId="165" fontId="8" fillId="0" borderId="24" xfId="0" applyNumberFormat="1" applyFont="1" applyBorder="1" applyAlignment="1" applyProtection="1">
      <alignment horizontal="center" vertical="center"/>
      <protection hidden="1"/>
    </xf>
    <xf numFmtId="165" fontId="8" fillId="0" borderId="15" xfId="0" applyNumberFormat="1" applyFont="1" applyBorder="1" applyAlignment="1" applyProtection="1">
      <alignment horizontal="center" vertical="center"/>
      <protection hidden="1"/>
    </xf>
    <xf numFmtId="165" fontId="8" fillId="0" borderId="14" xfId="0" applyNumberFormat="1" applyFont="1" applyBorder="1" applyAlignment="1" applyProtection="1">
      <alignment horizontal="center" vertical="center"/>
      <protection locked="0" hidden="1"/>
    </xf>
    <xf numFmtId="165" fontId="8" fillId="0" borderId="12" xfId="0" applyNumberFormat="1" applyFont="1" applyBorder="1" applyAlignment="1" applyProtection="1">
      <alignment horizontal="center" vertical="center"/>
      <protection locked="0" hidden="1"/>
    </xf>
    <xf numFmtId="165" fontId="8" fillId="0" borderId="13" xfId="0" applyNumberFormat="1" applyFont="1" applyBorder="1" applyAlignment="1" applyProtection="1">
      <alignment horizontal="center" vertical="center"/>
      <protection locked="0" hidden="1"/>
    </xf>
    <xf numFmtId="165" fontId="8" fillId="0" borderId="18" xfId="0" applyNumberFormat="1" applyFont="1" applyBorder="1" applyAlignment="1" applyProtection="1">
      <alignment horizontal="center" vertical="center"/>
      <protection locked="0" hidden="1"/>
    </xf>
    <xf numFmtId="0" fontId="19" fillId="2" borderId="1" xfId="0" applyFont="1" applyFill="1" applyBorder="1" applyAlignment="1" applyProtection="1">
      <alignment horizontal="left" vertical="center"/>
      <protection locked="0"/>
    </xf>
    <xf numFmtId="0" fontId="19" fillId="2" borderId="2" xfId="0" applyFont="1" applyFill="1" applyBorder="1" applyAlignment="1" applyProtection="1">
      <alignment horizontal="right" vertical="center"/>
      <protection locked="0"/>
    </xf>
    <xf numFmtId="165" fontId="8" fillId="0" borderId="24" xfId="0" applyNumberFormat="1" applyFont="1" applyBorder="1" applyAlignment="1" applyProtection="1">
      <alignment horizontal="center" vertical="center"/>
      <protection locked="0" hidden="1"/>
    </xf>
    <xf numFmtId="165" fontId="8" fillId="0" borderId="15" xfId="0" applyNumberFormat="1" applyFont="1" applyBorder="1" applyAlignment="1" applyProtection="1">
      <alignment horizontal="center" vertical="center"/>
      <protection locked="0" hidden="1"/>
    </xf>
    <xf numFmtId="0" fontId="19" fillId="2" borderId="1" xfId="0" applyFont="1" applyFill="1" applyBorder="1" applyAlignment="1" applyProtection="1">
      <alignment horizontal="left" vertical="center"/>
      <protection locked="0" hidden="1"/>
    </xf>
    <xf numFmtId="0" fontId="19" fillId="2" borderId="2" xfId="0" applyFont="1" applyFill="1" applyBorder="1" applyAlignment="1" applyProtection="1">
      <alignment horizontal="right" vertical="center"/>
      <protection locked="0" hidden="1"/>
    </xf>
    <xf numFmtId="0" fontId="3" fillId="0" borderId="2" xfId="0" applyFont="1" applyBorder="1" applyAlignment="1" applyProtection="1">
      <protection hidden="1"/>
    </xf>
    <xf numFmtId="0" fontId="20" fillId="0" borderId="2" xfId="0" applyFont="1" applyBorder="1" applyAlignment="1" applyProtection="1">
      <protection hidden="1"/>
    </xf>
    <xf numFmtId="0" fontId="20" fillId="0" borderId="3" xfId="0" applyFont="1" applyBorder="1" applyAlignment="1" applyProtection="1">
      <protection hidden="1"/>
    </xf>
    <xf numFmtId="0" fontId="21" fillId="0" borderId="5" xfId="0" applyFont="1" applyBorder="1" applyAlignment="1" applyProtection="1">
      <protection hidden="1"/>
    </xf>
    <xf numFmtId="0" fontId="21" fillId="0" borderId="6" xfId="0" applyFont="1" applyBorder="1" applyAlignment="1" applyProtection="1">
      <protection hidden="1"/>
    </xf>
    <xf numFmtId="0" fontId="3" fillId="0" borderId="13" xfId="0" applyFont="1" applyBorder="1" applyAlignment="1" applyProtection="1">
      <protection hidden="1"/>
    </xf>
    <xf numFmtId="0" fontId="3" fillId="0" borderId="14" xfId="0" applyFont="1" applyBorder="1" applyAlignment="1" applyProtection="1">
      <protection hidden="1"/>
    </xf>
    <xf numFmtId="0" fontId="3" fillId="0" borderId="16" xfId="0" applyFont="1" applyBorder="1" applyAlignment="1" applyProtection="1">
      <protection hidden="1"/>
    </xf>
    <xf numFmtId="0" fontId="3" fillId="0" borderId="17" xfId="0" applyFont="1" applyBorder="1" applyAlignment="1" applyProtection="1">
      <protection hidden="1"/>
    </xf>
    <xf numFmtId="0" fontId="3" fillId="0" borderId="12" xfId="0" applyFont="1" applyBorder="1" applyAlignment="1" applyProtection="1">
      <protection hidden="1"/>
    </xf>
    <xf numFmtId="0" fontId="3" fillId="0" borderId="15" xfId="0" applyFont="1" applyBorder="1" applyAlignment="1" applyProtection="1">
      <protection hidden="1"/>
    </xf>
    <xf numFmtId="0" fontId="3" fillId="0" borderId="18" xfId="0" applyFont="1" applyBorder="1" applyAlignment="1" applyProtection="1">
      <protection hidden="1"/>
    </xf>
    <xf numFmtId="0" fontId="23" fillId="0" borderId="3" xfId="0" applyFont="1" applyBorder="1" applyAlignment="1" applyProtection="1">
      <protection hidden="1"/>
    </xf>
    <xf numFmtId="0" fontId="23" fillId="0" borderId="26" xfId="0" applyFont="1" applyBorder="1" applyAlignment="1" applyProtection="1">
      <protection hidden="1"/>
    </xf>
    <xf numFmtId="0" fontId="23" fillId="0" borderId="27" xfId="0" applyFont="1" applyBorder="1" applyAlignment="1" applyProtection="1">
      <protection hidden="1"/>
    </xf>
    <xf numFmtId="0" fontId="3" fillId="0" borderId="26" xfId="0" applyFont="1" applyBorder="1" applyAlignment="1" applyProtection="1">
      <protection hidden="1"/>
    </xf>
    <xf numFmtId="0" fontId="3" fillId="0" borderId="27" xfId="0" applyFont="1" applyBorder="1" applyAlignment="1" applyProtection="1">
      <protection hidden="1"/>
    </xf>
    <xf numFmtId="0" fontId="3" fillId="0" borderId="20" xfId="0" applyFont="1" applyBorder="1" applyAlignment="1" applyProtection="1">
      <protection hidden="1"/>
    </xf>
    <xf numFmtId="0" fontId="23" fillId="0" borderId="21" xfId="0" applyFont="1" applyBorder="1" applyAlignment="1" applyProtection="1">
      <protection hidden="1"/>
    </xf>
    <xf numFmtId="0" fontId="23" fillId="0" borderId="22" xfId="0" applyFont="1" applyBorder="1" applyAlignment="1" applyProtection="1">
      <protection hidden="1"/>
    </xf>
    <xf numFmtId="0" fontId="23" fillId="0" borderId="28" xfId="0" applyFont="1" applyBorder="1" applyAlignment="1" applyProtection="1">
      <protection hidden="1"/>
    </xf>
    <xf numFmtId="0" fontId="23" fillId="0" borderId="29" xfId="0" applyFont="1" applyBorder="1" applyAlignment="1" applyProtection="1">
      <protection hidden="1"/>
    </xf>
    <xf numFmtId="0" fontId="23" fillId="0" borderId="30" xfId="0" applyFont="1" applyBorder="1" applyAlignment="1" applyProtection="1">
      <protection hidden="1"/>
    </xf>
    <xf numFmtId="0" fontId="3" fillId="0" borderId="28" xfId="0" applyFont="1" applyBorder="1" applyAlignment="1" applyProtection="1">
      <protection hidden="1"/>
    </xf>
    <xf numFmtId="0" fontId="3" fillId="0" borderId="29" xfId="0" applyFont="1" applyBorder="1" applyAlignment="1" applyProtection="1">
      <protection hidden="1"/>
    </xf>
    <xf numFmtId="0" fontId="3" fillId="0" borderId="30" xfId="0" applyFont="1" applyBorder="1" applyAlignment="1" applyProtection="1">
      <protection hidden="1"/>
    </xf>
    <xf numFmtId="0" fontId="27" fillId="0" borderId="0" xfId="0" applyFont="1" applyAlignment="1" applyProtection="1">
      <protection hidden="1"/>
    </xf>
    <xf numFmtId="0" fontId="17" fillId="0" borderId="0" xfId="0" applyFont="1" applyAlignment="1" applyProtection="1">
      <protection hidden="1"/>
    </xf>
    <xf numFmtId="0" fontId="18" fillId="0" borderId="8" xfId="0" applyFont="1" applyBorder="1" applyAlignment="1" applyProtection="1">
      <protection hidden="1"/>
    </xf>
    <xf numFmtId="0" fontId="3" fillId="0" borderId="3" xfId="0" applyFont="1" applyBorder="1" applyAlignment="1" applyProtection="1">
      <protection hidden="1"/>
    </xf>
    <xf numFmtId="0" fontId="3" fillId="0" borderId="0" xfId="0" applyFont="1" applyAlignment="1" applyProtection="1">
      <protection hidden="1"/>
    </xf>
    <xf numFmtId="0" fontId="3" fillId="0" borderId="8" xfId="0" applyFont="1" applyBorder="1" applyAlignment="1" applyProtection="1">
      <protection hidden="1"/>
    </xf>
    <xf numFmtId="0" fontId="20" fillId="0" borderId="0" xfId="0" applyFont="1" applyAlignment="1" applyProtection="1">
      <protection hidden="1"/>
    </xf>
    <xf numFmtId="0" fontId="20" fillId="0" borderId="8" xfId="0" applyFont="1" applyBorder="1" applyAlignment="1" applyProtection="1">
      <protection hidden="1"/>
    </xf>
    <xf numFmtId="0" fontId="28" fillId="0" borderId="7" xfId="0" applyFont="1" applyBorder="1" applyAlignment="1" applyProtection="1">
      <protection hidden="1"/>
    </xf>
    <xf numFmtId="0" fontId="3" fillId="0" borderId="7" xfId="0" applyFont="1" applyBorder="1" applyAlignment="1" applyProtection="1">
      <protection hidden="1"/>
    </xf>
    <xf numFmtId="0" fontId="0" fillId="0" borderId="0" xfId="0" applyAlignment="1" applyProtection="1">
      <protection hidden="1"/>
    </xf>
    <xf numFmtId="0" fontId="20" fillId="0" borderId="7" xfId="0" applyFont="1" applyBorder="1" applyAlignment="1" applyProtection="1">
      <protection hidden="1"/>
    </xf>
    <xf numFmtId="0" fontId="25" fillId="0" borderId="0" xfId="0" applyFont="1" applyAlignment="1" applyProtection="1">
      <protection hidden="1"/>
    </xf>
    <xf numFmtId="0" fontId="28" fillId="0" borderId="21" xfId="0" applyFont="1" applyBorder="1" applyAlignment="1" applyProtection="1">
      <protection hidden="1"/>
    </xf>
    <xf numFmtId="0" fontId="28" fillId="0" borderId="23" xfId="0" applyFont="1" applyBorder="1" applyAlignment="1" applyProtection="1">
      <protection hidden="1"/>
    </xf>
    <xf numFmtId="0" fontId="18" fillId="0" borderId="23" xfId="0" applyFont="1" applyBorder="1" applyAlignment="1" applyProtection="1">
      <protection hidden="1"/>
    </xf>
    <xf numFmtId="0" fontId="18" fillId="0" borderId="22" xfId="0" applyFont="1" applyBorder="1" applyAlignment="1" applyProtection="1">
      <protection hidden="1"/>
    </xf>
    <xf numFmtId="0" fontId="3" fillId="0" borderId="21" xfId="0" applyFont="1" applyBorder="1" applyAlignment="1" applyProtection="1">
      <protection hidden="1"/>
    </xf>
    <xf numFmtId="0" fontId="3" fillId="0" borderId="22" xfId="0" applyFont="1" applyBorder="1" applyAlignment="1" applyProtection="1">
      <protection hidden="1"/>
    </xf>
    <xf numFmtId="0" fontId="3" fillId="0" borderId="23" xfId="0" applyFont="1" applyBorder="1" applyAlignment="1" applyProtection="1">
      <protection hidden="1"/>
    </xf>
    <xf numFmtId="0" fontId="20" fillId="0" borderId="21" xfId="0" applyFont="1" applyBorder="1" applyAlignment="1" applyProtection="1">
      <protection hidden="1"/>
    </xf>
    <xf numFmtId="0" fontId="20" fillId="0" borderId="23" xfId="0" applyFont="1" applyBorder="1" applyAlignment="1" applyProtection="1">
      <protection hidden="1"/>
    </xf>
    <xf numFmtId="0" fontId="20" fillId="0" borderId="22" xfId="0" applyFont="1" applyBorder="1" applyAlignment="1" applyProtection="1">
      <protection hidden="1"/>
    </xf>
    <xf numFmtId="0" fontId="20" fillId="0" borderId="2" xfId="0" applyFont="1" applyBorder="1" applyAlignment="1" applyProtection="1">
      <protection locked="0"/>
    </xf>
    <xf numFmtId="0" fontId="20" fillId="0" borderId="3" xfId="0" applyFont="1" applyBorder="1" applyAlignment="1" applyProtection="1">
      <protection locked="0"/>
    </xf>
    <xf numFmtId="0" fontId="3" fillId="0" borderId="13" xfId="0" applyFont="1" applyBorder="1" applyAlignment="1" applyProtection="1">
      <protection locked="0" hidden="1"/>
    </xf>
    <xf numFmtId="0" fontId="3" fillId="0" borderId="14" xfId="0" applyFont="1" applyBorder="1" applyAlignment="1" applyProtection="1">
      <protection locked="0" hidden="1"/>
    </xf>
    <xf numFmtId="0" fontId="3" fillId="0" borderId="16" xfId="0" applyFont="1" applyBorder="1" applyAlignment="1" applyProtection="1">
      <protection locked="0" hidden="1"/>
    </xf>
    <xf numFmtId="0" fontId="3" fillId="0" borderId="17" xfId="0" applyFont="1" applyBorder="1" applyAlignment="1" applyProtection="1">
      <protection locked="0" hidden="1"/>
    </xf>
    <xf numFmtId="0" fontId="3" fillId="0" borderId="12" xfId="0" applyFont="1" applyBorder="1" applyAlignment="1" applyProtection="1">
      <protection locked="0" hidden="1"/>
    </xf>
    <xf numFmtId="0" fontId="3" fillId="0" borderId="15" xfId="0" applyFont="1" applyBorder="1" applyAlignment="1" applyProtection="1">
      <protection locked="0" hidden="1"/>
    </xf>
    <xf numFmtId="0" fontId="3" fillId="0" borderId="18" xfId="0" applyFont="1" applyBorder="1" applyAlignment="1" applyProtection="1">
      <protection locked="0" hidden="1"/>
    </xf>
    <xf numFmtId="0" fontId="3" fillId="0" borderId="20" xfId="0" applyFont="1" applyBorder="1" applyAlignment="1" applyProtection="1">
      <protection locked="0" hidden="1"/>
    </xf>
    <xf numFmtId="0" fontId="20" fillId="0" borderId="2" xfId="0" applyFont="1" applyBorder="1" applyAlignment="1" applyProtection="1">
      <protection locked="0" hidden="1"/>
    </xf>
    <xf numFmtId="0" fontId="20" fillId="0" borderId="3" xfId="0" applyFont="1" applyBorder="1" applyAlignment="1" applyProtection="1">
      <protection locked="0" hidden="1"/>
    </xf>
  </cellXfs>
  <cellStyles count="1">
    <cellStyle name="Normal" xfId="0" builtinId="0"/>
  </cellStyles>
  <dxfs count="208"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7B7B7"/>
          <bgColor rgb="FFB7B7B7"/>
        </patternFill>
      </fill>
    </dxf>
    <dxf>
      <font>
        <color theme="0"/>
      </font>
      <fill>
        <patternFill patternType="solid">
          <bgColor theme="0" tint="-0.3499862666707357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7B7B7"/>
          <bgColor rgb="FFB7B7B7"/>
        </patternFill>
      </fill>
    </dxf>
    <dxf>
      <font>
        <color theme="0"/>
      </font>
      <fill>
        <patternFill patternType="solid">
          <bgColor theme="0" tint="-0.3499862666707357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7B7B7"/>
          <bgColor rgb="FFB7B7B7"/>
        </patternFill>
      </fill>
    </dxf>
    <dxf>
      <font>
        <color theme="0"/>
      </font>
      <fill>
        <patternFill patternType="solid">
          <bgColor theme="0" tint="-0.3499862666707357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7B7B7"/>
          <bgColor rgb="FFB7B7B7"/>
        </patternFill>
      </fill>
    </dxf>
    <dxf>
      <font>
        <color theme="0"/>
      </font>
      <fill>
        <patternFill patternType="solid">
          <bgColor theme="0" tint="-0.3499862666707357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7B7B7"/>
          <bgColor rgb="FFB7B7B7"/>
        </patternFill>
      </fill>
    </dxf>
    <dxf>
      <font>
        <color theme="0"/>
      </font>
      <fill>
        <patternFill patternType="solid">
          <bgColor theme="0" tint="-0.3499862666707357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7B7B7"/>
          <bgColor rgb="FFB7B7B7"/>
        </patternFill>
      </fill>
    </dxf>
    <dxf>
      <font>
        <color theme="0"/>
      </font>
      <fill>
        <patternFill patternType="solid">
          <bgColor theme="0" tint="-0.3499862666707357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7B7B7"/>
          <bgColor rgb="FFB7B7B7"/>
        </patternFill>
      </fill>
    </dxf>
    <dxf>
      <font>
        <color theme="0"/>
      </font>
      <fill>
        <patternFill patternType="solid">
          <bgColor theme="0" tint="-0.3499862666707357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7B7B7"/>
          <bgColor rgb="FFB7B7B7"/>
        </patternFill>
      </fill>
    </dxf>
    <dxf>
      <font>
        <color theme="0"/>
      </font>
      <fill>
        <patternFill patternType="solid">
          <bgColor theme="0" tint="-0.3499862666707357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7B7B7"/>
          <bgColor rgb="FFB7B7B7"/>
        </patternFill>
      </fill>
    </dxf>
    <dxf>
      <font>
        <color theme="0"/>
      </font>
      <fill>
        <patternFill patternType="solid">
          <bgColor theme="0" tint="-0.3499862666707357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7B7B7"/>
          <bgColor rgb="FFB7B7B7"/>
        </patternFill>
      </fill>
    </dxf>
    <dxf>
      <font>
        <color theme="0"/>
      </font>
      <fill>
        <patternFill patternType="solid">
          <bgColor theme="0" tint="-0.3499862666707357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7B7B7"/>
          <bgColor rgb="FFB7B7B7"/>
        </patternFill>
      </fill>
    </dxf>
    <dxf>
      <font>
        <color theme="0"/>
      </font>
      <fill>
        <patternFill patternType="solid">
          <bgColor theme="0" tint="-0.3499862666707357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7B7B7"/>
          <bgColor rgb="FFB7B7B7"/>
        </patternFill>
      </fill>
    </dxf>
    <dxf>
      <font>
        <color theme="0"/>
      </font>
      <fill>
        <patternFill patternType="solid">
          <bgColor theme="0" tint="-0.3499862666707357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7B7B7"/>
          <bgColor rgb="FFB7B7B7"/>
        </patternFill>
      </fill>
    </dxf>
    <dxf>
      <font>
        <color theme="0"/>
      </font>
      <fill>
        <patternFill patternType="solid">
          <bgColor theme="0" tint="-0.3499862666707357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 sz="1400" b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CUMULATIVE</a:t>
            </a:r>
            <a:r>
              <a:rPr lang="en-US" sz="1400" b="0" baseline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TOTAL</a:t>
            </a:r>
            <a:endParaRPr lang="en-US" sz="1400" b="0">
              <a:solidFill>
                <a:schemeClr val="bg1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solidFill>
          <a:schemeClr val="tx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PREVIEW!$H$37:$H$85</c:f>
              <c:numCache>
                <c:formatCode>General</c:formatCode>
                <c:ptCount val="49"/>
                <c:pt idx="0">
                  <c:v>0</c:v>
                </c:pt>
                <c:pt idx="1">
                  <c:v>234</c:v>
                </c:pt>
                <c:pt idx="2">
                  <c:v>579</c:v>
                </c:pt>
                <c:pt idx="3">
                  <c:v>1111</c:v>
                </c:pt>
                <c:pt idx="4">
                  <c:v>1445</c:v>
                </c:pt>
                <c:pt idx="5">
                  <c:v>1887</c:v>
                </c:pt>
                <c:pt idx="6">
                  <c:v>1887</c:v>
                </c:pt>
                <c:pt idx="7">
                  <c:v>1887</c:v>
                </c:pt>
                <c:pt idx="8">
                  <c:v>1240</c:v>
                </c:pt>
                <c:pt idx="9">
                  <c:v>1572</c:v>
                </c:pt>
                <c:pt idx="10">
                  <c:v>2004</c:v>
                </c:pt>
                <c:pt idx="11">
                  <c:v>2548</c:v>
                </c:pt>
                <c:pt idx="12">
                  <c:v>2979</c:v>
                </c:pt>
                <c:pt idx="13">
                  <c:v>2979</c:v>
                </c:pt>
                <c:pt idx="14">
                  <c:v>2979</c:v>
                </c:pt>
                <c:pt idx="15">
                  <c:v>3326</c:v>
                </c:pt>
                <c:pt idx="16">
                  <c:v>2669</c:v>
                </c:pt>
                <c:pt idx="17">
                  <c:v>3236</c:v>
                </c:pt>
                <c:pt idx="18">
                  <c:v>3434</c:v>
                </c:pt>
                <c:pt idx="19">
                  <c:v>3671</c:v>
                </c:pt>
                <c:pt idx="20">
                  <c:v>3671</c:v>
                </c:pt>
                <c:pt idx="21">
                  <c:v>3671</c:v>
                </c:pt>
                <c:pt idx="22">
                  <c:v>4148</c:v>
                </c:pt>
                <c:pt idx="23">
                  <c:v>4357</c:v>
                </c:pt>
                <c:pt idx="24">
                  <c:v>4836</c:v>
                </c:pt>
                <c:pt idx="25">
                  <c:v>5823</c:v>
                </c:pt>
                <c:pt idx="26">
                  <c:v>6068</c:v>
                </c:pt>
                <c:pt idx="27">
                  <c:v>6068</c:v>
                </c:pt>
                <c:pt idx="28">
                  <c:v>6068</c:v>
                </c:pt>
                <c:pt idx="29">
                  <c:v>6524</c:v>
                </c:pt>
                <c:pt idx="30">
                  <c:v>6724</c:v>
                </c:pt>
                <c:pt idx="31">
                  <c:v>6879</c:v>
                </c:pt>
                <c:pt idx="32">
                  <c:v>6879</c:v>
                </c:pt>
                <c:pt idx="33">
                  <c:v>6879</c:v>
                </c:pt>
                <c:pt idx="34">
                  <c:v>6879</c:v>
                </c:pt>
                <c:pt idx="35">
                  <c:v>6879</c:v>
                </c:pt>
                <c:pt idx="36">
                  <c:v>6879</c:v>
                </c:pt>
                <c:pt idx="37">
                  <c:v>6879</c:v>
                </c:pt>
                <c:pt idx="38">
                  <c:v>6879</c:v>
                </c:pt>
                <c:pt idx="39">
                  <c:v>6879</c:v>
                </c:pt>
                <c:pt idx="40">
                  <c:v>6879</c:v>
                </c:pt>
                <c:pt idx="41">
                  <c:v>6879</c:v>
                </c:pt>
                <c:pt idx="42">
                  <c:v>6879</c:v>
                </c:pt>
                <c:pt idx="43">
                  <c:v>6879</c:v>
                </c:pt>
                <c:pt idx="44">
                  <c:v>6879</c:v>
                </c:pt>
                <c:pt idx="45">
                  <c:v>6879</c:v>
                </c:pt>
                <c:pt idx="46">
                  <c:v>6879</c:v>
                </c:pt>
                <c:pt idx="47">
                  <c:v>6879</c:v>
                </c:pt>
                <c:pt idx="48">
                  <c:v>6879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5-48B0-9CA3-95EBFB00C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814215"/>
        <c:axId val="1062816263"/>
      </c:lineChart>
      <c:catAx>
        <c:axId val="1062814215"/>
        <c:scaling>
          <c:orientation val="minMax"/>
        </c:scaling>
        <c:delete val="1"/>
        <c:axPos val="b"/>
        <c:majorTickMark val="none"/>
        <c:minorTickMark val="none"/>
        <c:tickLblPos val="nextTo"/>
        <c:crossAx val="1062816263"/>
        <c:crosses val="autoZero"/>
        <c:auto val="1"/>
        <c:lblAlgn val="ctr"/>
        <c:lblOffset val="100"/>
        <c:noMultiLvlLbl val="0"/>
      </c:catAx>
      <c:valAx>
        <c:axId val="1062816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tx2"/>
          </a:solidFill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814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rgbClr val="FFFFFF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DAILY</a:t>
            </a:r>
            <a:r>
              <a:rPr lang="en-US" baseline="0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P&amp;L TRACKER</a:t>
            </a:r>
            <a:endParaRPr lang="en-US">
              <a:ln>
                <a:noFill/>
              </a:ln>
              <a:solidFill>
                <a:srgbClr val="FFFFFF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noFill/>
        <a:ln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rgbClr val="FFFFFF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APRIL!$G$36:$G$85</c:f>
              <c:numCache>
                <c:formatCode>;;;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7-4135-9845-2F9C300B5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axId val="1257776135"/>
        <c:axId val="1257778183"/>
      </c:barChart>
      <c:catAx>
        <c:axId val="1257776135"/>
        <c:scaling>
          <c:orientation val="minMax"/>
        </c:scaling>
        <c:delete val="1"/>
        <c:axPos val="b"/>
        <c:majorTickMark val="none"/>
        <c:minorTickMark val="none"/>
        <c:tickLblPos val="nextTo"/>
        <c:crossAx val="1257778183"/>
        <c:crosses val="autoZero"/>
        <c:auto val="1"/>
        <c:lblAlgn val="ctr"/>
        <c:lblOffset val="100"/>
        <c:noMultiLvlLbl val="0"/>
      </c:catAx>
      <c:valAx>
        <c:axId val="1257778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round/>
            </a:ln>
            <a:effectLst/>
          </c:spPr>
        </c:majorGridlines>
        <c:numFmt formatCode="[$$-409]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776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3">
        <a:alphaModFix amt="8000"/>
      </a:blip>
      <a:srcRect/>
      <a:stretch>
        <a:fillRect/>
      </a:stretch>
    </a:blipFill>
    <a:ln w="9525" cap="rnd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 sz="1400" b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CUMULATIVE</a:t>
            </a:r>
            <a:r>
              <a:rPr lang="en-US" sz="1400" b="0" baseline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TOTAL</a:t>
            </a:r>
            <a:endParaRPr lang="en-US" sz="1400" b="0">
              <a:solidFill>
                <a:schemeClr val="bg1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solidFill>
          <a:schemeClr val="tx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MAY!$H$37:$H$85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8-4F7F-ACA6-DE8B5C2B6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814215"/>
        <c:axId val="1062816263"/>
      </c:lineChart>
      <c:catAx>
        <c:axId val="1062814215"/>
        <c:scaling>
          <c:orientation val="minMax"/>
        </c:scaling>
        <c:delete val="1"/>
        <c:axPos val="b"/>
        <c:majorTickMark val="none"/>
        <c:minorTickMark val="none"/>
        <c:tickLblPos val="nextTo"/>
        <c:crossAx val="1062816263"/>
        <c:crosses val="autoZero"/>
        <c:auto val="1"/>
        <c:lblAlgn val="ctr"/>
        <c:lblOffset val="100"/>
        <c:noMultiLvlLbl val="0"/>
      </c:catAx>
      <c:valAx>
        <c:axId val="1062816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tx2"/>
          </a:solidFill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814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rgbClr val="FFFFFF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DAILY</a:t>
            </a:r>
            <a:r>
              <a:rPr lang="en-US" baseline="0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P&amp;L TRACKER</a:t>
            </a:r>
            <a:endParaRPr lang="en-US">
              <a:ln>
                <a:noFill/>
              </a:ln>
              <a:solidFill>
                <a:srgbClr val="FFFFFF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noFill/>
        <a:ln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rgbClr val="FFFFFF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MAY!$G$36:$G$85</c:f>
              <c:numCache>
                <c:formatCode>;;;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1-4A65-BC9B-4B9858523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axId val="1257776135"/>
        <c:axId val="1257778183"/>
      </c:barChart>
      <c:catAx>
        <c:axId val="1257776135"/>
        <c:scaling>
          <c:orientation val="minMax"/>
        </c:scaling>
        <c:delete val="1"/>
        <c:axPos val="b"/>
        <c:majorTickMark val="none"/>
        <c:minorTickMark val="none"/>
        <c:tickLblPos val="nextTo"/>
        <c:crossAx val="1257778183"/>
        <c:crosses val="autoZero"/>
        <c:auto val="1"/>
        <c:lblAlgn val="ctr"/>
        <c:lblOffset val="100"/>
        <c:noMultiLvlLbl val="0"/>
      </c:catAx>
      <c:valAx>
        <c:axId val="1257778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round/>
            </a:ln>
            <a:effectLst/>
          </c:spPr>
        </c:majorGridlines>
        <c:numFmt formatCode="[$$-409]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776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3">
        <a:alphaModFix amt="8000"/>
      </a:blip>
      <a:srcRect/>
      <a:stretch>
        <a:fillRect/>
      </a:stretch>
    </a:blipFill>
    <a:ln w="9525" cap="rnd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 sz="1400" b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CUMULATIVE</a:t>
            </a:r>
            <a:r>
              <a:rPr lang="en-US" sz="1400" b="0" baseline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TOTAL</a:t>
            </a:r>
            <a:endParaRPr lang="en-US" sz="1400" b="0">
              <a:solidFill>
                <a:schemeClr val="bg1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solidFill>
          <a:schemeClr val="tx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JUNE!$H$37:$H$85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1-44B1-85F3-4984BE63F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814215"/>
        <c:axId val="1062816263"/>
      </c:lineChart>
      <c:catAx>
        <c:axId val="1062814215"/>
        <c:scaling>
          <c:orientation val="minMax"/>
        </c:scaling>
        <c:delete val="1"/>
        <c:axPos val="b"/>
        <c:majorTickMark val="none"/>
        <c:minorTickMark val="none"/>
        <c:tickLblPos val="nextTo"/>
        <c:crossAx val="1062816263"/>
        <c:crosses val="autoZero"/>
        <c:auto val="1"/>
        <c:lblAlgn val="ctr"/>
        <c:lblOffset val="100"/>
        <c:noMultiLvlLbl val="0"/>
      </c:catAx>
      <c:valAx>
        <c:axId val="1062816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tx2"/>
          </a:solidFill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814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rgbClr val="FFFFFF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DAILY</a:t>
            </a:r>
            <a:r>
              <a:rPr lang="en-US" baseline="0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P&amp;L TRACKER</a:t>
            </a:r>
            <a:endParaRPr lang="en-US">
              <a:ln>
                <a:noFill/>
              </a:ln>
              <a:solidFill>
                <a:srgbClr val="FFFFFF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noFill/>
        <a:ln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rgbClr val="FFFFFF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JUNE!$G$36:$G$85</c:f>
              <c:numCache>
                <c:formatCode>;;;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CD-4F46-894A-7E8E5F91D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axId val="1257776135"/>
        <c:axId val="1257778183"/>
      </c:barChart>
      <c:catAx>
        <c:axId val="1257776135"/>
        <c:scaling>
          <c:orientation val="minMax"/>
        </c:scaling>
        <c:delete val="1"/>
        <c:axPos val="b"/>
        <c:majorTickMark val="none"/>
        <c:minorTickMark val="none"/>
        <c:tickLblPos val="nextTo"/>
        <c:crossAx val="1257778183"/>
        <c:crosses val="autoZero"/>
        <c:auto val="1"/>
        <c:lblAlgn val="ctr"/>
        <c:lblOffset val="100"/>
        <c:noMultiLvlLbl val="0"/>
      </c:catAx>
      <c:valAx>
        <c:axId val="1257778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round/>
            </a:ln>
            <a:effectLst/>
          </c:spPr>
        </c:majorGridlines>
        <c:numFmt formatCode="[$$-409]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776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3">
        <a:alphaModFix amt="8000"/>
      </a:blip>
      <a:srcRect/>
      <a:stretch>
        <a:fillRect/>
      </a:stretch>
    </a:blipFill>
    <a:ln w="9525" cap="rnd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 sz="1400" b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CUMULATIVE</a:t>
            </a:r>
            <a:r>
              <a:rPr lang="en-US" sz="1400" b="0" baseline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TOTAL</a:t>
            </a:r>
            <a:endParaRPr lang="en-US" sz="1400" b="0">
              <a:solidFill>
                <a:schemeClr val="bg1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solidFill>
          <a:schemeClr val="tx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JULY!$H$37:$H$85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7-4523-80FB-BCBE17F35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814215"/>
        <c:axId val="1062816263"/>
      </c:lineChart>
      <c:catAx>
        <c:axId val="1062814215"/>
        <c:scaling>
          <c:orientation val="minMax"/>
        </c:scaling>
        <c:delete val="1"/>
        <c:axPos val="b"/>
        <c:majorTickMark val="none"/>
        <c:minorTickMark val="none"/>
        <c:tickLblPos val="nextTo"/>
        <c:crossAx val="1062816263"/>
        <c:crosses val="autoZero"/>
        <c:auto val="1"/>
        <c:lblAlgn val="ctr"/>
        <c:lblOffset val="100"/>
        <c:noMultiLvlLbl val="0"/>
      </c:catAx>
      <c:valAx>
        <c:axId val="1062816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tx2"/>
          </a:solidFill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814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rgbClr val="FFFFFF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DAILY</a:t>
            </a:r>
            <a:r>
              <a:rPr lang="en-US" baseline="0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P&amp;L TRACKER</a:t>
            </a:r>
            <a:endParaRPr lang="en-US">
              <a:ln>
                <a:noFill/>
              </a:ln>
              <a:solidFill>
                <a:srgbClr val="FFFFFF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noFill/>
        <a:ln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rgbClr val="FFFFFF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JULY!$G$36:$G$85</c:f>
              <c:numCache>
                <c:formatCode>;;;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3-47BA-AE54-106B6647B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axId val="1257776135"/>
        <c:axId val="1257778183"/>
      </c:barChart>
      <c:catAx>
        <c:axId val="1257776135"/>
        <c:scaling>
          <c:orientation val="minMax"/>
        </c:scaling>
        <c:delete val="1"/>
        <c:axPos val="b"/>
        <c:majorTickMark val="none"/>
        <c:minorTickMark val="none"/>
        <c:tickLblPos val="nextTo"/>
        <c:crossAx val="1257778183"/>
        <c:crosses val="autoZero"/>
        <c:auto val="1"/>
        <c:lblAlgn val="ctr"/>
        <c:lblOffset val="100"/>
        <c:noMultiLvlLbl val="0"/>
      </c:catAx>
      <c:valAx>
        <c:axId val="1257778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round/>
            </a:ln>
            <a:effectLst/>
          </c:spPr>
        </c:majorGridlines>
        <c:numFmt formatCode="[$$-409]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776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3">
        <a:alphaModFix amt="8000"/>
      </a:blip>
      <a:srcRect/>
      <a:stretch>
        <a:fillRect/>
      </a:stretch>
    </a:blipFill>
    <a:ln w="9525" cap="rnd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 sz="1400" b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CUMULATIVE</a:t>
            </a:r>
            <a:r>
              <a:rPr lang="en-US" sz="1400" b="0" baseline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TOTAL</a:t>
            </a:r>
            <a:endParaRPr lang="en-US" sz="1400" b="0">
              <a:solidFill>
                <a:schemeClr val="bg1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solidFill>
          <a:schemeClr val="tx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AUGUST!$H$37:$H$85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3-4103-BA6A-6200CACB4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814215"/>
        <c:axId val="1062816263"/>
      </c:lineChart>
      <c:catAx>
        <c:axId val="1062814215"/>
        <c:scaling>
          <c:orientation val="minMax"/>
        </c:scaling>
        <c:delete val="1"/>
        <c:axPos val="b"/>
        <c:majorTickMark val="none"/>
        <c:minorTickMark val="none"/>
        <c:tickLblPos val="nextTo"/>
        <c:crossAx val="1062816263"/>
        <c:crosses val="autoZero"/>
        <c:auto val="1"/>
        <c:lblAlgn val="ctr"/>
        <c:lblOffset val="100"/>
        <c:noMultiLvlLbl val="0"/>
      </c:catAx>
      <c:valAx>
        <c:axId val="1062816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tx2"/>
          </a:solidFill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814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rgbClr val="FFFFFF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DAILY</a:t>
            </a:r>
            <a:r>
              <a:rPr lang="en-US" baseline="0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P&amp;L TRACKER</a:t>
            </a:r>
            <a:endParaRPr lang="en-US">
              <a:ln>
                <a:noFill/>
              </a:ln>
              <a:solidFill>
                <a:srgbClr val="FFFFFF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noFill/>
        <a:ln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rgbClr val="FFFFFF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AUGUST!$G$36:$G$85</c:f>
              <c:numCache>
                <c:formatCode>;;;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6-4537-89B1-F1B2D3963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axId val="1257776135"/>
        <c:axId val="1257778183"/>
      </c:barChart>
      <c:catAx>
        <c:axId val="1257776135"/>
        <c:scaling>
          <c:orientation val="minMax"/>
        </c:scaling>
        <c:delete val="1"/>
        <c:axPos val="b"/>
        <c:majorTickMark val="none"/>
        <c:minorTickMark val="none"/>
        <c:tickLblPos val="nextTo"/>
        <c:crossAx val="1257778183"/>
        <c:crosses val="autoZero"/>
        <c:auto val="1"/>
        <c:lblAlgn val="ctr"/>
        <c:lblOffset val="100"/>
        <c:noMultiLvlLbl val="0"/>
      </c:catAx>
      <c:valAx>
        <c:axId val="1257778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round/>
            </a:ln>
            <a:effectLst/>
          </c:spPr>
        </c:majorGridlines>
        <c:numFmt formatCode="[$$-409]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776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3">
        <a:alphaModFix amt="8000"/>
      </a:blip>
      <a:srcRect/>
      <a:stretch>
        <a:fillRect/>
      </a:stretch>
    </a:blipFill>
    <a:ln w="9525" cap="rnd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 sz="1400" b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CUMULATIVE</a:t>
            </a:r>
            <a:r>
              <a:rPr lang="en-US" sz="1400" b="0" baseline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TOTAL</a:t>
            </a:r>
            <a:endParaRPr lang="en-US" sz="1400" b="0">
              <a:solidFill>
                <a:schemeClr val="bg1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solidFill>
          <a:schemeClr val="tx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SEPTEMBER!$H$37:$H$85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4-48E6-B1B5-5EAFABD6C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814215"/>
        <c:axId val="1062816263"/>
      </c:lineChart>
      <c:catAx>
        <c:axId val="1062814215"/>
        <c:scaling>
          <c:orientation val="minMax"/>
        </c:scaling>
        <c:delete val="1"/>
        <c:axPos val="b"/>
        <c:majorTickMark val="none"/>
        <c:minorTickMark val="none"/>
        <c:tickLblPos val="nextTo"/>
        <c:crossAx val="1062816263"/>
        <c:crosses val="autoZero"/>
        <c:auto val="1"/>
        <c:lblAlgn val="ctr"/>
        <c:lblOffset val="100"/>
        <c:noMultiLvlLbl val="0"/>
      </c:catAx>
      <c:valAx>
        <c:axId val="1062816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tx2"/>
          </a:solidFill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814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rgbClr val="FFFFFF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DAILY</a:t>
            </a:r>
            <a:r>
              <a:rPr lang="en-US" baseline="0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P&amp;L TRACKER</a:t>
            </a:r>
            <a:endParaRPr lang="en-US">
              <a:ln>
                <a:noFill/>
              </a:ln>
              <a:solidFill>
                <a:srgbClr val="FFFFFF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noFill/>
        <a:ln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rgbClr val="FFFFFF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PREVIEW!$G$36:$G$85</c:f>
              <c:numCache>
                <c:formatCode>;;;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234</c:v>
                </c:pt>
                <c:pt idx="3">
                  <c:v>345</c:v>
                </c:pt>
                <c:pt idx="4">
                  <c:v>532</c:v>
                </c:pt>
                <c:pt idx="5">
                  <c:v>334</c:v>
                </c:pt>
                <c:pt idx="6">
                  <c:v>442</c:v>
                </c:pt>
                <c:pt idx="7">
                  <c:v>0</c:v>
                </c:pt>
                <c:pt idx="8">
                  <c:v>0</c:v>
                </c:pt>
                <c:pt idx="9">
                  <c:v>-647</c:v>
                </c:pt>
                <c:pt idx="10">
                  <c:v>332</c:v>
                </c:pt>
                <c:pt idx="11">
                  <c:v>432</c:v>
                </c:pt>
                <c:pt idx="12">
                  <c:v>544</c:v>
                </c:pt>
                <c:pt idx="13">
                  <c:v>431</c:v>
                </c:pt>
                <c:pt idx="14">
                  <c:v>0</c:v>
                </c:pt>
                <c:pt idx="15">
                  <c:v>0</c:v>
                </c:pt>
                <c:pt idx="16">
                  <c:v>347</c:v>
                </c:pt>
                <c:pt idx="17">
                  <c:v>-657</c:v>
                </c:pt>
                <c:pt idx="18">
                  <c:v>567</c:v>
                </c:pt>
                <c:pt idx="19">
                  <c:v>198</c:v>
                </c:pt>
                <c:pt idx="20">
                  <c:v>237</c:v>
                </c:pt>
                <c:pt idx="21">
                  <c:v>0</c:v>
                </c:pt>
                <c:pt idx="22">
                  <c:v>0</c:v>
                </c:pt>
                <c:pt idx="23">
                  <c:v>477</c:v>
                </c:pt>
                <c:pt idx="24">
                  <c:v>209</c:v>
                </c:pt>
                <c:pt idx="25">
                  <c:v>479</c:v>
                </c:pt>
                <c:pt idx="26">
                  <c:v>987</c:v>
                </c:pt>
                <c:pt idx="27">
                  <c:v>245</c:v>
                </c:pt>
                <c:pt idx="28">
                  <c:v>0</c:v>
                </c:pt>
                <c:pt idx="29">
                  <c:v>0</c:v>
                </c:pt>
                <c:pt idx="30">
                  <c:v>456</c:v>
                </c:pt>
                <c:pt idx="31">
                  <c:v>200</c:v>
                </c:pt>
                <c:pt idx="32">
                  <c:v>155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2-4363-9FFE-1487991B7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axId val="1257776135"/>
        <c:axId val="1257778183"/>
      </c:barChart>
      <c:catAx>
        <c:axId val="1257776135"/>
        <c:scaling>
          <c:orientation val="minMax"/>
        </c:scaling>
        <c:delete val="1"/>
        <c:axPos val="b"/>
        <c:majorTickMark val="none"/>
        <c:minorTickMark val="none"/>
        <c:tickLblPos val="nextTo"/>
        <c:crossAx val="1257778183"/>
        <c:crosses val="autoZero"/>
        <c:auto val="1"/>
        <c:lblAlgn val="ctr"/>
        <c:lblOffset val="100"/>
        <c:noMultiLvlLbl val="0"/>
      </c:catAx>
      <c:valAx>
        <c:axId val="1257778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round/>
            </a:ln>
            <a:effectLst/>
          </c:spPr>
        </c:majorGridlines>
        <c:numFmt formatCode="[$$-409]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776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3">
        <a:alphaModFix amt="8000"/>
      </a:blip>
      <a:srcRect/>
      <a:stretch>
        <a:fillRect/>
      </a:stretch>
    </a:blipFill>
    <a:ln w="9525" cap="rnd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rgbClr val="FFFFFF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DAILY</a:t>
            </a:r>
            <a:r>
              <a:rPr lang="en-US" baseline="0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P&amp;L TRACKER</a:t>
            </a:r>
            <a:endParaRPr lang="en-US">
              <a:ln>
                <a:noFill/>
              </a:ln>
              <a:solidFill>
                <a:srgbClr val="FFFFFF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noFill/>
        <a:ln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rgbClr val="FFFFFF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SEPTEMBER!$G$36:$G$85</c:f>
              <c:numCache>
                <c:formatCode>;;;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2-44A1-A430-4F2C84906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axId val="1257776135"/>
        <c:axId val="1257778183"/>
      </c:barChart>
      <c:catAx>
        <c:axId val="1257776135"/>
        <c:scaling>
          <c:orientation val="minMax"/>
        </c:scaling>
        <c:delete val="1"/>
        <c:axPos val="b"/>
        <c:majorTickMark val="none"/>
        <c:minorTickMark val="none"/>
        <c:tickLblPos val="nextTo"/>
        <c:crossAx val="1257778183"/>
        <c:crosses val="autoZero"/>
        <c:auto val="1"/>
        <c:lblAlgn val="ctr"/>
        <c:lblOffset val="100"/>
        <c:noMultiLvlLbl val="0"/>
      </c:catAx>
      <c:valAx>
        <c:axId val="1257778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round/>
            </a:ln>
            <a:effectLst/>
          </c:spPr>
        </c:majorGridlines>
        <c:numFmt formatCode="[$$-409]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776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3">
        <a:alphaModFix amt="8000"/>
      </a:blip>
      <a:srcRect/>
      <a:stretch>
        <a:fillRect/>
      </a:stretch>
    </a:blipFill>
    <a:ln w="9525" cap="rnd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 sz="1400" b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CUMULATIVE</a:t>
            </a:r>
            <a:r>
              <a:rPr lang="en-US" sz="1400" b="0" baseline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TOTAL</a:t>
            </a:r>
            <a:endParaRPr lang="en-US" sz="1400" b="0">
              <a:solidFill>
                <a:schemeClr val="bg1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solidFill>
          <a:schemeClr val="tx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OCTOBER!$H$37:$H$85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21515</c:v>
                </c:pt>
                <c:pt idx="5">
                  <c:v>25970</c:v>
                </c:pt>
                <c:pt idx="6">
                  <c:v>25970</c:v>
                </c:pt>
                <c:pt idx="7">
                  <c:v>25970</c:v>
                </c:pt>
                <c:pt idx="8">
                  <c:v>40325</c:v>
                </c:pt>
                <c:pt idx="9">
                  <c:v>48970</c:v>
                </c:pt>
                <c:pt idx="10">
                  <c:v>66890</c:v>
                </c:pt>
                <c:pt idx="11">
                  <c:v>66890</c:v>
                </c:pt>
                <c:pt idx="12">
                  <c:v>66890</c:v>
                </c:pt>
                <c:pt idx="13">
                  <c:v>66890</c:v>
                </c:pt>
                <c:pt idx="14">
                  <c:v>66890</c:v>
                </c:pt>
                <c:pt idx="15">
                  <c:v>78765</c:v>
                </c:pt>
                <c:pt idx="16">
                  <c:v>82975</c:v>
                </c:pt>
                <c:pt idx="17">
                  <c:v>87450</c:v>
                </c:pt>
                <c:pt idx="18">
                  <c:v>95205</c:v>
                </c:pt>
                <c:pt idx="19">
                  <c:v>92975</c:v>
                </c:pt>
                <c:pt idx="20">
                  <c:v>92975</c:v>
                </c:pt>
                <c:pt idx="21">
                  <c:v>92975</c:v>
                </c:pt>
                <c:pt idx="22">
                  <c:v>92975</c:v>
                </c:pt>
                <c:pt idx="23">
                  <c:v>104730</c:v>
                </c:pt>
                <c:pt idx="24">
                  <c:v>104730</c:v>
                </c:pt>
                <c:pt idx="25">
                  <c:v>104730</c:v>
                </c:pt>
                <c:pt idx="26">
                  <c:v>104730</c:v>
                </c:pt>
                <c:pt idx="27">
                  <c:v>104730</c:v>
                </c:pt>
                <c:pt idx="28">
                  <c:v>104730</c:v>
                </c:pt>
                <c:pt idx="29">
                  <c:v>104730</c:v>
                </c:pt>
                <c:pt idx="30">
                  <c:v>104730</c:v>
                </c:pt>
                <c:pt idx="31">
                  <c:v>104730</c:v>
                </c:pt>
                <c:pt idx="32">
                  <c:v>104730</c:v>
                </c:pt>
                <c:pt idx="33">
                  <c:v>104730</c:v>
                </c:pt>
                <c:pt idx="34">
                  <c:v>104730</c:v>
                </c:pt>
                <c:pt idx="35">
                  <c:v>104730</c:v>
                </c:pt>
                <c:pt idx="36">
                  <c:v>104730</c:v>
                </c:pt>
                <c:pt idx="37">
                  <c:v>104730</c:v>
                </c:pt>
                <c:pt idx="38">
                  <c:v>104730</c:v>
                </c:pt>
                <c:pt idx="39">
                  <c:v>104730</c:v>
                </c:pt>
                <c:pt idx="40">
                  <c:v>104730</c:v>
                </c:pt>
                <c:pt idx="41">
                  <c:v>104730</c:v>
                </c:pt>
                <c:pt idx="42">
                  <c:v>104730</c:v>
                </c:pt>
                <c:pt idx="43">
                  <c:v>104730</c:v>
                </c:pt>
                <c:pt idx="44">
                  <c:v>104730</c:v>
                </c:pt>
                <c:pt idx="45">
                  <c:v>104730</c:v>
                </c:pt>
                <c:pt idx="46">
                  <c:v>104730</c:v>
                </c:pt>
                <c:pt idx="47">
                  <c:v>104730</c:v>
                </c:pt>
                <c:pt idx="48">
                  <c:v>104730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4-4BEF-86A0-A3E59869A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814215"/>
        <c:axId val="1062816263"/>
      </c:lineChart>
      <c:catAx>
        <c:axId val="1062814215"/>
        <c:scaling>
          <c:orientation val="minMax"/>
        </c:scaling>
        <c:delete val="1"/>
        <c:axPos val="b"/>
        <c:majorTickMark val="none"/>
        <c:minorTickMark val="none"/>
        <c:tickLblPos val="nextTo"/>
        <c:crossAx val="1062816263"/>
        <c:crosses val="autoZero"/>
        <c:auto val="1"/>
        <c:lblAlgn val="ctr"/>
        <c:lblOffset val="100"/>
        <c:noMultiLvlLbl val="0"/>
      </c:catAx>
      <c:valAx>
        <c:axId val="1062816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tx2"/>
          </a:solidFill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814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rgbClr val="FFFFFF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DAILY</a:t>
            </a:r>
            <a:r>
              <a:rPr lang="en-US" baseline="0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P&amp;L TRACKER</a:t>
            </a:r>
            <a:endParaRPr lang="en-US">
              <a:ln>
                <a:noFill/>
              </a:ln>
              <a:solidFill>
                <a:srgbClr val="FFFFFF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noFill/>
        <a:ln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rgbClr val="FFFFFF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OCTOBER!$G$36:$G$85</c:f>
              <c:numCache>
                <c:formatCode>;;;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21515</c:v>
                </c:pt>
                <c:pt idx="6">
                  <c:v>4455</c:v>
                </c:pt>
                <c:pt idx="7">
                  <c:v>0</c:v>
                </c:pt>
                <c:pt idx="8">
                  <c:v>0</c:v>
                </c:pt>
                <c:pt idx="9">
                  <c:v>14355</c:v>
                </c:pt>
                <c:pt idx="10">
                  <c:v>8645</c:v>
                </c:pt>
                <c:pt idx="11">
                  <c:v>17920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11875</c:v>
                </c:pt>
                <c:pt idx="17">
                  <c:v>4210</c:v>
                </c:pt>
                <c:pt idx="18">
                  <c:v>4475</c:v>
                </c:pt>
                <c:pt idx="19">
                  <c:v>7755</c:v>
                </c:pt>
                <c:pt idx="20">
                  <c:v>-2230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11755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36-4A3C-AA8B-1542001FF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axId val="1257776135"/>
        <c:axId val="1257778183"/>
      </c:barChart>
      <c:catAx>
        <c:axId val="1257776135"/>
        <c:scaling>
          <c:orientation val="minMax"/>
        </c:scaling>
        <c:delete val="1"/>
        <c:axPos val="b"/>
        <c:majorTickMark val="none"/>
        <c:minorTickMark val="none"/>
        <c:tickLblPos val="nextTo"/>
        <c:crossAx val="1257778183"/>
        <c:crosses val="autoZero"/>
        <c:auto val="1"/>
        <c:lblAlgn val="ctr"/>
        <c:lblOffset val="100"/>
        <c:noMultiLvlLbl val="0"/>
      </c:catAx>
      <c:valAx>
        <c:axId val="1257778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round/>
            </a:ln>
            <a:effectLst/>
          </c:spPr>
        </c:majorGridlines>
        <c:numFmt formatCode="[$$-409]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776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3">
        <a:alphaModFix amt="8000"/>
      </a:blip>
      <a:srcRect/>
      <a:stretch>
        <a:fillRect/>
      </a:stretch>
    </a:blipFill>
    <a:ln w="9525" cap="rnd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 sz="1400" b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CUMULATIVE</a:t>
            </a:r>
            <a:r>
              <a:rPr lang="en-US" sz="1400" b="0" baseline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TOTAL</a:t>
            </a:r>
            <a:endParaRPr lang="en-US" sz="1400" b="0">
              <a:solidFill>
                <a:schemeClr val="bg1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solidFill>
          <a:schemeClr val="tx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NOVEMBER!$H$37:$H$85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4-4B06-AD7D-5FCD5994C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814215"/>
        <c:axId val="1062816263"/>
      </c:lineChart>
      <c:catAx>
        <c:axId val="1062814215"/>
        <c:scaling>
          <c:orientation val="minMax"/>
        </c:scaling>
        <c:delete val="1"/>
        <c:axPos val="b"/>
        <c:majorTickMark val="none"/>
        <c:minorTickMark val="none"/>
        <c:tickLblPos val="nextTo"/>
        <c:crossAx val="1062816263"/>
        <c:crosses val="autoZero"/>
        <c:auto val="1"/>
        <c:lblAlgn val="ctr"/>
        <c:lblOffset val="100"/>
        <c:noMultiLvlLbl val="0"/>
      </c:catAx>
      <c:valAx>
        <c:axId val="1062816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tx2"/>
          </a:solidFill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814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rgbClr val="FFFFFF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DAILY</a:t>
            </a:r>
            <a:r>
              <a:rPr lang="en-US" baseline="0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P&amp;L TRACKER</a:t>
            </a:r>
            <a:endParaRPr lang="en-US">
              <a:ln>
                <a:noFill/>
              </a:ln>
              <a:solidFill>
                <a:srgbClr val="FFFFFF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noFill/>
        <a:ln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rgbClr val="FFFFFF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NOVEMBER!$G$36:$G$85</c:f>
              <c:numCache>
                <c:formatCode>;;;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0-4E34-A356-30510657F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axId val="1257776135"/>
        <c:axId val="1257778183"/>
      </c:barChart>
      <c:catAx>
        <c:axId val="1257776135"/>
        <c:scaling>
          <c:orientation val="minMax"/>
        </c:scaling>
        <c:delete val="1"/>
        <c:axPos val="b"/>
        <c:majorTickMark val="none"/>
        <c:minorTickMark val="none"/>
        <c:tickLblPos val="nextTo"/>
        <c:crossAx val="1257778183"/>
        <c:crosses val="autoZero"/>
        <c:auto val="1"/>
        <c:lblAlgn val="ctr"/>
        <c:lblOffset val="100"/>
        <c:noMultiLvlLbl val="0"/>
      </c:catAx>
      <c:valAx>
        <c:axId val="1257778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round/>
            </a:ln>
            <a:effectLst/>
          </c:spPr>
        </c:majorGridlines>
        <c:numFmt formatCode="[$$-409]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776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3">
        <a:alphaModFix amt="8000"/>
      </a:blip>
      <a:srcRect/>
      <a:stretch>
        <a:fillRect/>
      </a:stretch>
    </a:blipFill>
    <a:ln w="9525" cap="rnd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 sz="1400" b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CUMULATIVE</a:t>
            </a:r>
            <a:r>
              <a:rPr lang="en-US" sz="1400" b="0" baseline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TOTAL</a:t>
            </a:r>
            <a:endParaRPr lang="en-US" sz="1400" b="0">
              <a:solidFill>
                <a:schemeClr val="bg1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solidFill>
          <a:schemeClr val="tx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DECEMBER!$H$37:$H$85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C-4178-9236-201C9AC3E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814215"/>
        <c:axId val="1062816263"/>
      </c:lineChart>
      <c:catAx>
        <c:axId val="1062814215"/>
        <c:scaling>
          <c:orientation val="minMax"/>
        </c:scaling>
        <c:delete val="1"/>
        <c:axPos val="b"/>
        <c:majorTickMark val="none"/>
        <c:minorTickMark val="none"/>
        <c:tickLblPos val="nextTo"/>
        <c:crossAx val="1062816263"/>
        <c:crosses val="autoZero"/>
        <c:auto val="1"/>
        <c:lblAlgn val="ctr"/>
        <c:lblOffset val="100"/>
        <c:noMultiLvlLbl val="0"/>
      </c:catAx>
      <c:valAx>
        <c:axId val="1062816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tx2"/>
          </a:solidFill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814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rgbClr val="FFFFFF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DAILY</a:t>
            </a:r>
            <a:r>
              <a:rPr lang="en-US" baseline="0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P&amp;L TRACKER</a:t>
            </a:r>
            <a:endParaRPr lang="en-US">
              <a:ln>
                <a:noFill/>
              </a:ln>
              <a:solidFill>
                <a:srgbClr val="FFFFFF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noFill/>
        <a:ln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rgbClr val="FFFFFF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DECEMBER!$G$36:$G$85</c:f>
              <c:numCache>
                <c:formatCode>;;;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FD-424F-9111-FDA6724EC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axId val="1257776135"/>
        <c:axId val="1257778183"/>
      </c:barChart>
      <c:catAx>
        <c:axId val="1257776135"/>
        <c:scaling>
          <c:orientation val="minMax"/>
        </c:scaling>
        <c:delete val="1"/>
        <c:axPos val="b"/>
        <c:majorTickMark val="none"/>
        <c:minorTickMark val="none"/>
        <c:tickLblPos val="nextTo"/>
        <c:crossAx val="1257778183"/>
        <c:crosses val="autoZero"/>
        <c:auto val="1"/>
        <c:lblAlgn val="ctr"/>
        <c:lblOffset val="100"/>
        <c:noMultiLvlLbl val="0"/>
      </c:catAx>
      <c:valAx>
        <c:axId val="1257778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round/>
            </a:ln>
            <a:effectLst/>
          </c:spPr>
        </c:majorGridlines>
        <c:numFmt formatCode="[$$-409]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776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3">
        <a:alphaModFix amt="8000"/>
      </a:blip>
      <a:srcRect/>
      <a:stretch>
        <a:fillRect/>
      </a:stretch>
    </a:blipFill>
    <a:ln w="9525" cap="rnd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 sz="1400" b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CUMULATIVE</a:t>
            </a:r>
            <a:r>
              <a:rPr lang="en-US" sz="1400" b="0" baseline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TOTAL</a:t>
            </a:r>
            <a:endParaRPr lang="en-US" sz="1400" b="0">
              <a:solidFill>
                <a:schemeClr val="bg1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solidFill>
          <a:schemeClr val="tx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JANUARY!$H$37:$H$85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3-484A-9109-482DEC08A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814215"/>
        <c:axId val="1062816263"/>
      </c:lineChart>
      <c:catAx>
        <c:axId val="1062814215"/>
        <c:scaling>
          <c:orientation val="minMax"/>
        </c:scaling>
        <c:delete val="1"/>
        <c:axPos val="b"/>
        <c:majorTickMark val="none"/>
        <c:minorTickMark val="none"/>
        <c:tickLblPos val="nextTo"/>
        <c:crossAx val="1062816263"/>
        <c:crosses val="autoZero"/>
        <c:auto val="1"/>
        <c:lblAlgn val="ctr"/>
        <c:lblOffset val="100"/>
        <c:noMultiLvlLbl val="0"/>
      </c:catAx>
      <c:valAx>
        <c:axId val="1062816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tx2"/>
          </a:solidFill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814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rgbClr val="FFFFFF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DAILY</a:t>
            </a:r>
            <a:r>
              <a:rPr lang="en-US" baseline="0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P&amp;L TRACKER</a:t>
            </a:r>
            <a:endParaRPr lang="en-US">
              <a:ln>
                <a:noFill/>
              </a:ln>
              <a:solidFill>
                <a:srgbClr val="FFFFFF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noFill/>
        <a:ln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rgbClr val="FFFFFF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JANUARY!$G$36:$G$85</c:f>
              <c:numCache>
                <c:formatCode>;;;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6-4D27-A127-1DC310080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axId val="1257776135"/>
        <c:axId val="1257778183"/>
      </c:barChart>
      <c:catAx>
        <c:axId val="1257776135"/>
        <c:scaling>
          <c:orientation val="minMax"/>
        </c:scaling>
        <c:delete val="1"/>
        <c:axPos val="b"/>
        <c:majorTickMark val="none"/>
        <c:minorTickMark val="none"/>
        <c:tickLblPos val="nextTo"/>
        <c:crossAx val="1257778183"/>
        <c:crosses val="autoZero"/>
        <c:auto val="1"/>
        <c:lblAlgn val="ctr"/>
        <c:lblOffset val="100"/>
        <c:noMultiLvlLbl val="0"/>
      </c:catAx>
      <c:valAx>
        <c:axId val="1257778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round/>
            </a:ln>
            <a:effectLst/>
          </c:spPr>
        </c:majorGridlines>
        <c:numFmt formatCode="[$$-409]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776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3">
        <a:alphaModFix amt="8000"/>
      </a:blip>
      <a:srcRect/>
      <a:stretch>
        <a:fillRect/>
      </a:stretch>
    </a:blipFill>
    <a:ln w="9525" cap="rnd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 sz="1400" b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CUMULATIVE</a:t>
            </a:r>
            <a:r>
              <a:rPr lang="en-US" sz="1400" b="0" baseline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TOTAL</a:t>
            </a:r>
            <a:endParaRPr lang="en-US" sz="1400" b="0">
              <a:solidFill>
                <a:schemeClr val="bg1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solidFill>
          <a:schemeClr val="tx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FEBRUARY!$H$37:$H$85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A-4A15-99CE-60A117D77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814215"/>
        <c:axId val="1062816263"/>
      </c:lineChart>
      <c:catAx>
        <c:axId val="1062814215"/>
        <c:scaling>
          <c:orientation val="minMax"/>
        </c:scaling>
        <c:delete val="1"/>
        <c:axPos val="b"/>
        <c:majorTickMark val="none"/>
        <c:minorTickMark val="none"/>
        <c:tickLblPos val="nextTo"/>
        <c:crossAx val="1062816263"/>
        <c:crosses val="autoZero"/>
        <c:auto val="1"/>
        <c:lblAlgn val="ctr"/>
        <c:lblOffset val="100"/>
        <c:noMultiLvlLbl val="0"/>
      </c:catAx>
      <c:valAx>
        <c:axId val="1062816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tx2"/>
          </a:solidFill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814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rgbClr val="FFFFFF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DAILY</a:t>
            </a:r>
            <a:r>
              <a:rPr lang="en-US" baseline="0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P&amp;L TRACKER</a:t>
            </a:r>
            <a:endParaRPr lang="en-US">
              <a:ln>
                <a:noFill/>
              </a:ln>
              <a:solidFill>
                <a:srgbClr val="FFFFFF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noFill/>
        <a:ln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rgbClr val="FFFFFF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FEBRUARY!$G$36:$G$85</c:f>
              <c:numCache>
                <c:formatCode>;;;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2-48D2-89E8-5F704851B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axId val="1257776135"/>
        <c:axId val="1257778183"/>
      </c:barChart>
      <c:catAx>
        <c:axId val="1257776135"/>
        <c:scaling>
          <c:orientation val="minMax"/>
        </c:scaling>
        <c:delete val="1"/>
        <c:axPos val="b"/>
        <c:majorTickMark val="none"/>
        <c:minorTickMark val="none"/>
        <c:tickLblPos val="nextTo"/>
        <c:crossAx val="1257778183"/>
        <c:crosses val="autoZero"/>
        <c:auto val="1"/>
        <c:lblAlgn val="ctr"/>
        <c:lblOffset val="100"/>
        <c:noMultiLvlLbl val="0"/>
      </c:catAx>
      <c:valAx>
        <c:axId val="1257778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round/>
            </a:ln>
            <a:effectLst/>
          </c:spPr>
        </c:majorGridlines>
        <c:numFmt formatCode="[$$-409]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776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3">
        <a:alphaModFix amt="8000"/>
      </a:blip>
      <a:srcRect/>
      <a:stretch>
        <a:fillRect/>
      </a:stretch>
    </a:blipFill>
    <a:ln w="9525" cap="rnd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 sz="1400" b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CUMULATIVE</a:t>
            </a:r>
            <a:r>
              <a:rPr lang="en-US" sz="1400" b="0" baseline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TOTAL</a:t>
            </a:r>
            <a:endParaRPr lang="en-US" sz="1400" b="0">
              <a:solidFill>
                <a:schemeClr val="bg1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solidFill>
          <a:schemeClr val="tx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MARCH!$H$37:$H$85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F-413E-BD7A-715D0544F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814215"/>
        <c:axId val="1062816263"/>
      </c:lineChart>
      <c:catAx>
        <c:axId val="1062814215"/>
        <c:scaling>
          <c:orientation val="minMax"/>
        </c:scaling>
        <c:delete val="1"/>
        <c:axPos val="b"/>
        <c:majorTickMark val="none"/>
        <c:minorTickMark val="none"/>
        <c:tickLblPos val="nextTo"/>
        <c:crossAx val="1062816263"/>
        <c:crosses val="autoZero"/>
        <c:auto val="1"/>
        <c:lblAlgn val="ctr"/>
        <c:lblOffset val="100"/>
        <c:noMultiLvlLbl val="0"/>
      </c:catAx>
      <c:valAx>
        <c:axId val="1062816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tx2"/>
          </a:solidFill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814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rgbClr val="FFFFFF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DAILY</a:t>
            </a:r>
            <a:r>
              <a:rPr lang="en-US" baseline="0">
                <a:ln>
                  <a:noFill/>
                </a:ln>
                <a:solidFill>
                  <a:srgbClr val="FFFFFF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P&amp;L TRACKER</a:t>
            </a:r>
            <a:endParaRPr lang="en-US">
              <a:ln>
                <a:noFill/>
              </a:ln>
              <a:solidFill>
                <a:srgbClr val="FFFFFF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noFill/>
        <a:ln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rgbClr val="FFFFFF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MARCH!$G$36:$G$85</c:f>
              <c:numCache>
                <c:formatCode>;;;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E-4117-8524-827694E3E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axId val="1257776135"/>
        <c:axId val="1257778183"/>
      </c:barChart>
      <c:catAx>
        <c:axId val="1257776135"/>
        <c:scaling>
          <c:orientation val="minMax"/>
        </c:scaling>
        <c:delete val="1"/>
        <c:axPos val="b"/>
        <c:majorTickMark val="none"/>
        <c:minorTickMark val="none"/>
        <c:tickLblPos val="nextTo"/>
        <c:crossAx val="1257778183"/>
        <c:crosses val="autoZero"/>
        <c:auto val="1"/>
        <c:lblAlgn val="ctr"/>
        <c:lblOffset val="100"/>
        <c:noMultiLvlLbl val="0"/>
      </c:catAx>
      <c:valAx>
        <c:axId val="1257778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round/>
            </a:ln>
            <a:effectLst/>
          </c:spPr>
        </c:majorGridlines>
        <c:numFmt formatCode="[$$-409]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776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3">
        <a:alphaModFix amt="8000"/>
      </a:blip>
      <a:srcRect/>
      <a:stretch>
        <a:fillRect/>
      </a:stretch>
    </a:blipFill>
    <a:ln w="9525" cap="rnd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Inter" panose="020B0502030000000004" pitchFamily="34" charset="0"/>
                <a:ea typeface="Inter" panose="020B0502030000000004" pitchFamily="34" charset="0"/>
                <a:cs typeface="+mn-cs"/>
              </a:defRPr>
            </a:pPr>
            <a:r>
              <a:rPr lang="en-US" sz="1400" b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CUMULATIVE</a:t>
            </a:r>
            <a:r>
              <a:rPr lang="en-US" sz="1400" b="0" baseline="0">
                <a:solidFill>
                  <a:schemeClr val="bg1"/>
                </a:solidFill>
                <a:latin typeface="Inter Light BETA" panose="020B0402030000000004" pitchFamily="34" charset="0"/>
                <a:ea typeface="Inter Light BETA" panose="020B0402030000000004" pitchFamily="34" charset="0"/>
              </a:rPr>
              <a:t> TOTAL</a:t>
            </a:r>
            <a:endParaRPr lang="en-US" sz="1400" b="0">
              <a:solidFill>
                <a:schemeClr val="bg1"/>
              </a:solidFill>
              <a:latin typeface="Inter Light BETA" panose="020B0402030000000004" pitchFamily="34" charset="0"/>
              <a:ea typeface="Inter Light BETA" panose="020B0402030000000004" pitchFamily="34" charset="0"/>
            </a:endParaRPr>
          </a:p>
        </c:rich>
      </c:tx>
      <c:overlay val="0"/>
      <c:spPr>
        <a:solidFill>
          <a:schemeClr val="tx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Inter" panose="020B0502030000000004" pitchFamily="34" charset="0"/>
              <a:ea typeface="Inter" panose="020B05020300000000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APRIL!$H$37:$H$85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0-416F-A77E-669992642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814215"/>
        <c:axId val="1062816263"/>
      </c:lineChart>
      <c:catAx>
        <c:axId val="1062814215"/>
        <c:scaling>
          <c:orientation val="minMax"/>
        </c:scaling>
        <c:delete val="1"/>
        <c:axPos val="b"/>
        <c:majorTickMark val="none"/>
        <c:minorTickMark val="none"/>
        <c:tickLblPos val="nextTo"/>
        <c:crossAx val="1062816263"/>
        <c:crosses val="autoZero"/>
        <c:auto val="1"/>
        <c:lblAlgn val="ctr"/>
        <c:lblOffset val="100"/>
        <c:noMultiLvlLbl val="0"/>
      </c:catAx>
      <c:valAx>
        <c:axId val="1062816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>
                  <a:alpha val="30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tx2"/>
          </a:solidFill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814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400050</xdr:colOff>
      <xdr:row>3</xdr:row>
      <xdr:rowOff>0</xdr:rowOff>
    </xdr:from>
    <xdr:to>
      <xdr:col>21</xdr:col>
      <xdr:colOff>685800</xdr:colOff>
      <xdr:row>25</xdr:row>
      <xdr:rowOff>92075</xdr:rowOff>
    </xdr:to>
    <xdr:graphicFrame macro="">
      <xdr:nvGraphicFramePr>
        <xdr:cNvPr id="2" name="Chart 27">
          <a:extLst>
            <a:ext uri="{FF2B5EF4-FFF2-40B4-BE49-F238E27FC236}">
              <a16:creationId xmlns:a16="http://schemas.microsoft.com/office/drawing/2014/main" id="{C2DC7008-FABD-4854-98EF-B9B62AB33F38}"/>
            </a:ext>
            <a:ext uri="{147F2762-F138-4A5C-976F-8EAC2B608ADB}">
              <a16:predDERef xmlns:a16="http://schemas.microsoft.com/office/drawing/2014/main" pred="{B824F608-5D94-4260-BF2E-045A29F931D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454</xdr:colOff>
      <xdr:row>3</xdr:row>
      <xdr:rowOff>0</xdr:rowOff>
    </xdr:from>
    <xdr:to>
      <xdr:col>15</xdr:col>
      <xdr:colOff>415925</xdr:colOff>
      <xdr:row>25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C964B8-5A31-4D49-8B97-25C555194962}"/>
            </a:ext>
            <a:ext uri="{147F2762-F138-4A5C-976F-8EAC2B608ADB}">
              <a16:predDERef xmlns:a16="http://schemas.microsoft.com/office/drawing/2014/main" pred="{DAD9CFC9-8216-41C6-A874-4F49E4C3500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400050</xdr:colOff>
      <xdr:row>3</xdr:row>
      <xdr:rowOff>0</xdr:rowOff>
    </xdr:from>
    <xdr:to>
      <xdr:col>21</xdr:col>
      <xdr:colOff>685800</xdr:colOff>
      <xdr:row>25</xdr:row>
      <xdr:rowOff>92075</xdr:rowOff>
    </xdr:to>
    <xdr:graphicFrame macro="">
      <xdr:nvGraphicFramePr>
        <xdr:cNvPr id="2" name="Chart 27">
          <a:extLst>
            <a:ext uri="{FF2B5EF4-FFF2-40B4-BE49-F238E27FC236}">
              <a16:creationId xmlns:a16="http://schemas.microsoft.com/office/drawing/2014/main" id="{3FF53E01-D540-4872-B19E-1D5AD621ED6C}"/>
            </a:ext>
            <a:ext uri="{147F2762-F138-4A5C-976F-8EAC2B608ADB}">
              <a16:predDERef xmlns:a16="http://schemas.microsoft.com/office/drawing/2014/main" pred="{B824F608-5D94-4260-BF2E-045A29F931D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454</xdr:colOff>
      <xdr:row>3</xdr:row>
      <xdr:rowOff>0</xdr:rowOff>
    </xdr:from>
    <xdr:to>
      <xdr:col>15</xdr:col>
      <xdr:colOff>415925</xdr:colOff>
      <xdr:row>25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68A413-E91E-4766-8254-238866FF96DE}"/>
            </a:ext>
            <a:ext uri="{147F2762-F138-4A5C-976F-8EAC2B608ADB}">
              <a16:predDERef xmlns:a16="http://schemas.microsoft.com/office/drawing/2014/main" pred="{DAD9CFC9-8216-41C6-A874-4F49E4C3500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400050</xdr:colOff>
      <xdr:row>3</xdr:row>
      <xdr:rowOff>0</xdr:rowOff>
    </xdr:from>
    <xdr:to>
      <xdr:col>21</xdr:col>
      <xdr:colOff>685800</xdr:colOff>
      <xdr:row>25</xdr:row>
      <xdr:rowOff>92075</xdr:rowOff>
    </xdr:to>
    <xdr:graphicFrame macro="">
      <xdr:nvGraphicFramePr>
        <xdr:cNvPr id="2" name="Chart 27">
          <a:extLst>
            <a:ext uri="{FF2B5EF4-FFF2-40B4-BE49-F238E27FC236}">
              <a16:creationId xmlns:a16="http://schemas.microsoft.com/office/drawing/2014/main" id="{F1B28A30-FAF0-47C2-8FA4-00544965DA5D}"/>
            </a:ext>
            <a:ext uri="{147F2762-F138-4A5C-976F-8EAC2B608ADB}">
              <a16:predDERef xmlns:a16="http://schemas.microsoft.com/office/drawing/2014/main" pred="{B824F608-5D94-4260-BF2E-045A29F931D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454</xdr:colOff>
      <xdr:row>3</xdr:row>
      <xdr:rowOff>0</xdr:rowOff>
    </xdr:from>
    <xdr:to>
      <xdr:col>15</xdr:col>
      <xdr:colOff>415925</xdr:colOff>
      <xdr:row>25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B9749A-634C-435A-9C38-7D5402EFBC1A}"/>
            </a:ext>
            <a:ext uri="{147F2762-F138-4A5C-976F-8EAC2B608ADB}">
              <a16:predDERef xmlns:a16="http://schemas.microsoft.com/office/drawing/2014/main" pred="{DAD9CFC9-8216-41C6-A874-4F49E4C3500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400050</xdr:colOff>
      <xdr:row>3</xdr:row>
      <xdr:rowOff>0</xdr:rowOff>
    </xdr:from>
    <xdr:to>
      <xdr:col>21</xdr:col>
      <xdr:colOff>685800</xdr:colOff>
      <xdr:row>25</xdr:row>
      <xdr:rowOff>92075</xdr:rowOff>
    </xdr:to>
    <xdr:graphicFrame macro="">
      <xdr:nvGraphicFramePr>
        <xdr:cNvPr id="2" name="Chart 27">
          <a:extLst>
            <a:ext uri="{FF2B5EF4-FFF2-40B4-BE49-F238E27FC236}">
              <a16:creationId xmlns:a16="http://schemas.microsoft.com/office/drawing/2014/main" id="{1AF28985-ADC6-4DB8-A8B0-208DD70DC638}"/>
            </a:ext>
            <a:ext uri="{147F2762-F138-4A5C-976F-8EAC2B608ADB}">
              <a16:predDERef xmlns:a16="http://schemas.microsoft.com/office/drawing/2014/main" pred="{B824F608-5D94-4260-BF2E-045A29F931D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454</xdr:colOff>
      <xdr:row>3</xdr:row>
      <xdr:rowOff>0</xdr:rowOff>
    </xdr:from>
    <xdr:to>
      <xdr:col>15</xdr:col>
      <xdr:colOff>415925</xdr:colOff>
      <xdr:row>25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936FC3-F000-4BCD-BEAF-3C72F9DDF087}"/>
            </a:ext>
            <a:ext uri="{147F2762-F138-4A5C-976F-8EAC2B608ADB}">
              <a16:predDERef xmlns:a16="http://schemas.microsoft.com/office/drawing/2014/main" pred="{DAD9CFC9-8216-41C6-A874-4F49E4C3500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400050</xdr:colOff>
      <xdr:row>3</xdr:row>
      <xdr:rowOff>0</xdr:rowOff>
    </xdr:from>
    <xdr:to>
      <xdr:col>21</xdr:col>
      <xdr:colOff>685800</xdr:colOff>
      <xdr:row>25</xdr:row>
      <xdr:rowOff>92075</xdr:rowOff>
    </xdr:to>
    <xdr:graphicFrame macro="">
      <xdr:nvGraphicFramePr>
        <xdr:cNvPr id="2" name="Chart 27">
          <a:extLst>
            <a:ext uri="{FF2B5EF4-FFF2-40B4-BE49-F238E27FC236}">
              <a16:creationId xmlns:a16="http://schemas.microsoft.com/office/drawing/2014/main" id="{BEF7B2CA-BEB4-46E6-8ABC-52B1DDE94EFC}"/>
            </a:ext>
            <a:ext uri="{147F2762-F138-4A5C-976F-8EAC2B608ADB}">
              <a16:predDERef xmlns:a16="http://schemas.microsoft.com/office/drawing/2014/main" pred="{B824F608-5D94-4260-BF2E-045A29F931D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454</xdr:colOff>
      <xdr:row>3</xdr:row>
      <xdr:rowOff>0</xdr:rowOff>
    </xdr:from>
    <xdr:to>
      <xdr:col>15</xdr:col>
      <xdr:colOff>415925</xdr:colOff>
      <xdr:row>25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BB0661-DA1D-463B-93F8-1F05D83AF606}"/>
            </a:ext>
            <a:ext uri="{147F2762-F138-4A5C-976F-8EAC2B608ADB}">
              <a16:predDERef xmlns:a16="http://schemas.microsoft.com/office/drawing/2014/main" pred="{DAD9CFC9-8216-41C6-A874-4F49E4C3500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400050</xdr:colOff>
      <xdr:row>3</xdr:row>
      <xdr:rowOff>0</xdr:rowOff>
    </xdr:from>
    <xdr:to>
      <xdr:col>21</xdr:col>
      <xdr:colOff>685800</xdr:colOff>
      <xdr:row>25</xdr:row>
      <xdr:rowOff>92075</xdr:rowOff>
    </xdr:to>
    <xdr:graphicFrame macro="">
      <xdr:nvGraphicFramePr>
        <xdr:cNvPr id="2" name="Chart 27">
          <a:extLst>
            <a:ext uri="{FF2B5EF4-FFF2-40B4-BE49-F238E27FC236}">
              <a16:creationId xmlns:a16="http://schemas.microsoft.com/office/drawing/2014/main" id="{97880AF4-2E16-446D-BFE2-084423B724CC}"/>
            </a:ext>
            <a:ext uri="{147F2762-F138-4A5C-976F-8EAC2B608ADB}">
              <a16:predDERef xmlns:a16="http://schemas.microsoft.com/office/drawing/2014/main" pred="{B824F608-5D94-4260-BF2E-045A29F931D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454</xdr:colOff>
      <xdr:row>3</xdr:row>
      <xdr:rowOff>0</xdr:rowOff>
    </xdr:from>
    <xdr:to>
      <xdr:col>15</xdr:col>
      <xdr:colOff>415925</xdr:colOff>
      <xdr:row>25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2D1E2F-4289-48CB-8E28-B60E690800C5}"/>
            </a:ext>
            <a:ext uri="{147F2762-F138-4A5C-976F-8EAC2B608ADB}">
              <a16:predDERef xmlns:a16="http://schemas.microsoft.com/office/drawing/2014/main" pred="{DAD9CFC9-8216-41C6-A874-4F49E4C3500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400050</xdr:colOff>
      <xdr:row>3</xdr:row>
      <xdr:rowOff>0</xdr:rowOff>
    </xdr:from>
    <xdr:to>
      <xdr:col>21</xdr:col>
      <xdr:colOff>685800</xdr:colOff>
      <xdr:row>25</xdr:row>
      <xdr:rowOff>92075</xdr:rowOff>
    </xdr:to>
    <xdr:graphicFrame macro="">
      <xdr:nvGraphicFramePr>
        <xdr:cNvPr id="2" name="Chart 27">
          <a:extLst>
            <a:ext uri="{FF2B5EF4-FFF2-40B4-BE49-F238E27FC236}">
              <a16:creationId xmlns:a16="http://schemas.microsoft.com/office/drawing/2014/main" id="{C97E52E4-765B-4B18-A76F-3A978A00E17A}"/>
            </a:ext>
            <a:ext uri="{147F2762-F138-4A5C-976F-8EAC2B608ADB}">
              <a16:predDERef xmlns:a16="http://schemas.microsoft.com/office/drawing/2014/main" pred="{B824F608-5D94-4260-BF2E-045A29F931D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454</xdr:colOff>
      <xdr:row>3</xdr:row>
      <xdr:rowOff>0</xdr:rowOff>
    </xdr:from>
    <xdr:to>
      <xdr:col>15</xdr:col>
      <xdr:colOff>415925</xdr:colOff>
      <xdr:row>25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FC7ECE-CCC8-4632-A7EC-932575411461}"/>
            </a:ext>
            <a:ext uri="{147F2762-F138-4A5C-976F-8EAC2B608ADB}">
              <a16:predDERef xmlns:a16="http://schemas.microsoft.com/office/drawing/2014/main" pred="{DAD9CFC9-8216-41C6-A874-4F49E4C3500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400050</xdr:colOff>
      <xdr:row>3</xdr:row>
      <xdr:rowOff>0</xdr:rowOff>
    </xdr:from>
    <xdr:to>
      <xdr:col>21</xdr:col>
      <xdr:colOff>685800</xdr:colOff>
      <xdr:row>25</xdr:row>
      <xdr:rowOff>92075</xdr:rowOff>
    </xdr:to>
    <xdr:graphicFrame macro="">
      <xdr:nvGraphicFramePr>
        <xdr:cNvPr id="2" name="Chart 27">
          <a:extLst>
            <a:ext uri="{FF2B5EF4-FFF2-40B4-BE49-F238E27FC236}">
              <a16:creationId xmlns:a16="http://schemas.microsoft.com/office/drawing/2014/main" id="{935BA144-122F-416C-B2C9-D5186548797B}"/>
            </a:ext>
            <a:ext uri="{147F2762-F138-4A5C-976F-8EAC2B608ADB}">
              <a16:predDERef xmlns:a16="http://schemas.microsoft.com/office/drawing/2014/main" pred="{B824F608-5D94-4260-BF2E-045A29F931D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454</xdr:colOff>
      <xdr:row>3</xdr:row>
      <xdr:rowOff>0</xdr:rowOff>
    </xdr:from>
    <xdr:to>
      <xdr:col>15</xdr:col>
      <xdr:colOff>415925</xdr:colOff>
      <xdr:row>25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CA5BA9-07ED-49C0-9460-9ED7473A48F1}"/>
            </a:ext>
            <a:ext uri="{147F2762-F138-4A5C-976F-8EAC2B608ADB}">
              <a16:predDERef xmlns:a16="http://schemas.microsoft.com/office/drawing/2014/main" pred="{DAD9CFC9-8216-41C6-A874-4F49E4C3500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400050</xdr:colOff>
      <xdr:row>3</xdr:row>
      <xdr:rowOff>0</xdr:rowOff>
    </xdr:from>
    <xdr:to>
      <xdr:col>21</xdr:col>
      <xdr:colOff>685800</xdr:colOff>
      <xdr:row>25</xdr:row>
      <xdr:rowOff>92075</xdr:rowOff>
    </xdr:to>
    <xdr:graphicFrame macro="">
      <xdr:nvGraphicFramePr>
        <xdr:cNvPr id="2" name="Chart 27">
          <a:extLst>
            <a:ext uri="{FF2B5EF4-FFF2-40B4-BE49-F238E27FC236}">
              <a16:creationId xmlns:a16="http://schemas.microsoft.com/office/drawing/2014/main" id="{BA61E11D-053E-4032-9AE7-7D11CB5EAF9D}"/>
            </a:ext>
            <a:ext uri="{147F2762-F138-4A5C-976F-8EAC2B608ADB}">
              <a16:predDERef xmlns:a16="http://schemas.microsoft.com/office/drawing/2014/main" pred="{B824F608-5D94-4260-BF2E-045A29F931D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454</xdr:colOff>
      <xdr:row>3</xdr:row>
      <xdr:rowOff>0</xdr:rowOff>
    </xdr:from>
    <xdr:to>
      <xdr:col>15</xdr:col>
      <xdr:colOff>415925</xdr:colOff>
      <xdr:row>25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F60B6C-6A6F-4F97-9561-F289F49CC6F0}"/>
            </a:ext>
            <a:ext uri="{147F2762-F138-4A5C-976F-8EAC2B608ADB}">
              <a16:predDERef xmlns:a16="http://schemas.microsoft.com/office/drawing/2014/main" pred="{DAD9CFC9-8216-41C6-A874-4F49E4C3500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400050</xdr:colOff>
      <xdr:row>3</xdr:row>
      <xdr:rowOff>0</xdr:rowOff>
    </xdr:from>
    <xdr:to>
      <xdr:col>21</xdr:col>
      <xdr:colOff>685800</xdr:colOff>
      <xdr:row>25</xdr:row>
      <xdr:rowOff>92075</xdr:rowOff>
    </xdr:to>
    <xdr:graphicFrame macro="">
      <xdr:nvGraphicFramePr>
        <xdr:cNvPr id="2" name="Chart 27">
          <a:extLst>
            <a:ext uri="{FF2B5EF4-FFF2-40B4-BE49-F238E27FC236}">
              <a16:creationId xmlns:a16="http://schemas.microsoft.com/office/drawing/2014/main" id="{5A43959F-4CFD-4158-8C1D-117E83EFF81A}"/>
            </a:ext>
            <a:ext uri="{147F2762-F138-4A5C-976F-8EAC2B608ADB}">
              <a16:predDERef xmlns:a16="http://schemas.microsoft.com/office/drawing/2014/main" pred="{B824F608-5D94-4260-BF2E-045A29F931D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454</xdr:colOff>
      <xdr:row>3</xdr:row>
      <xdr:rowOff>0</xdr:rowOff>
    </xdr:from>
    <xdr:to>
      <xdr:col>15</xdr:col>
      <xdr:colOff>415925</xdr:colOff>
      <xdr:row>25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887A2C-D8EF-4294-A954-6CF28C06A351}"/>
            </a:ext>
            <a:ext uri="{147F2762-F138-4A5C-976F-8EAC2B608ADB}">
              <a16:predDERef xmlns:a16="http://schemas.microsoft.com/office/drawing/2014/main" pred="{DAD9CFC9-8216-41C6-A874-4F49E4C3500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400050</xdr:colOff>
      <xdr:row>3</xdr:row>
      <xdr:rowOff>0</xdr:rowOff>
    </xdr:from>
    <xdr:to>
      <xdr:col>21</xdr:col>
      <xdr:colOff>685800</xdr:colOff>
      <xdr:row>25</xdr:row>
      <xdr:rowOff>92075</xdr:rowOff>
    </xdr:to>
    <xdr:graphicFrame macro="">
      <xdr:nvGraphicFramePr>
        <xdr:cNvPr id="2" name="Chart 27">
          <a:extLst>
            <a:ext uri="{FF2B5EF4-FFF2-40B4-BE49-F238E27FC236}">
              <a16:creationId xmlns:a16="http://schemas.microsoft.com/office/drawing/2014/main" id="{2FCE8FB2-4199-4E9E-A9A9-56335DF023C1}"/>
            </a:ext>
            <a:ext uri="{147F2762-F138-4A5C-976F-8EAC2B608ADB}">
              <a16:predDERef xmlns:a16="http://schemas.microsoft.com/office/drawing/2014/main" pred="{B824F608-5D94-4260-BF2E-045A29F931D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454</xdr:colOff>
      <xdr:row>3</xdr:row>
      <xdr:rowOff>0</xdr:rowOff>
    </xdr:from>
    <xdr:to>
      <xdr:col>15</xdr:col>
      <xdr:colOff>415925</xdr:colOff>
      <xdr:row>25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D96C70-582C-4CD6-93DB-956576E5616D}"/>
            </a:ext>
            <a:ext uri="{147F2762-F138-4A5C-976F-8EAC2B608ADB}">
              <a16:predDERef xmlns:a16="http://schemas.microsoft.com/office/drawing/2014/main" pred="{DAD9CFC9-8216-41C6-A874-4F49E4C3500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400050</xdr:colOff>
      <xdr:row>3</xdr:row>
      <xdr:rowOff>0</xdr:rowOff>
    </xdr:from>
    <xdr:to>
      <xdr:col>21</xdr:col>
      <xdr:colOff>685800</xdr:colOff>
      <xdr:row>25</xdr:row>
      <xdr:rowOff>92075</xdr:rowOff>
    </xdr:to>
    <xdr:graphicFrame macro="">
      <xdr:nvGraphicFramePr>
        <xdr:cNvPr id="2" name="Chart 27">
          <a:extLst>
            <a:ext uri="{FF2B5EF4-FFF2-40B4-BE49-F238E27FC236}">
              <a16:creationId xmlns:a16="http://schemas.microsoft.com/office/drawing/2014/main" id="{30F51E5B-DF7F-4923-B66C-B22A11A2A699}"/>
            </a:ext>
            <a:ext uri="{147F2762-F138-4A5C-976F-8EAC2B608ADB}">
              <a16:predDERef xmlns:a16="http://schemas.microsoft.com/office/drawing/2014/main" pred="{B824F608-5D94-4260-BF2E-045A29F931D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454</xdr:colOff>
      <xdr:row>3</xdr:row>
      <xdr:rowOff>0</xdr:rowOff>
    </xdr:from>
    <xdr:to>
      <xdr:col>15</xdr:col>
      <xdr:colOff>415925</xdr:colOff>
      <xdr:row>25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9EFD93-93CD-4082-967D-74E8CCF44BA4}"/>
            </a:ext>
            <a:ext uri="{147F2762-F138-4A5C-976F-8EAC2B608ADB}">
              <a16:predDERef xmlns:a16="http://schemas.microsoft.com/office/drawing/2014/main" pred="{DAD9CFC9-8216-41C6-A874-4F49E4C3500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400050</xdr:colOff>
      <xdr:row>3</xdr:row>
      <xdr:rowOff>0</xdr:rowOff>
    </xdr:from>
    <xdr:to>
      <xdr:col>21</xdr:col>
      <xdr:colOff>685800</xdr:colOff>
      <xdr:row>25</xdr:row>
      <xdr:rowOff>92075</xdr:rowOff>
    </xdr:to>
    <xdr:graphicFrame macro="">
      <xdr:nvGraphicFramePr>
        <xdr:cNvPr id="2" name="Chart 27">
          <a:extLst>
            <a:ext uri="{FF2B5EF4-FFF2-40B4-BE49-F238E27FC236}">
              <a16:creationId xmlns:a16="http://schemas.microsoft.com/office/drawing/2014/main" id="{212E4F93-D81A-410E-9EF4-9D333951CBE1}"/>
            </a:ext>
            <a:ext uri="{147F2762-F138-4A5C-976F-8EAC2B608ADB}">
              <a16:predDERef xmlns:a16="http://schemas.microsoft.com/office/drawing/2014/main" pred="{B824F608-5D94-4260-BF2E-045A29F931D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454</xdr:colOff>
      <xdr:row>3</xdr:row>
      <xdr:rowOff>0</xdr:rowOff>
    </xdr:from>
    <xdr:to>
      <xdr:col>15</xdr:col>
      <xdr:colOff>415925</xdr:colOff>
      <xdr:row>25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D08DC7-B192-4117-9F01-AE3AD9FBCFDD}"/>
            </a:ext>
            <a:ext uri="{147F2762-F138-4A5C-976F-8EAC2B608ADB}">
              <a16:predDERef xmlns:a16="http://schemas.microsoft.com/office/drawing/2014/main" pred="{DAD9CFC9-8216-41C6-A874-4F49E4C3500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0D9C4-279B-4246-BF38-7A5BFA6A75C3}">
  <sheetPr codeName="Sheet14">
    <outlinePr summaryBelow="0" summaryRight="0"/>
  </sheetPr>
  <dimension ref="A1:Z86"/>
  <sheetViews>
    <sheetView showGridLines="0" zoomScale="70" zoomScaleNormal="70" workbookViewId="0">
      <selection activeCell="Y2" sqref="Y2"/>
    </sheetView>
  </sheetViews>
  <sheetFormatPr defaultColWidth="12.5703125" defaultRowHeight="15.75" customHeight="1"/>
  <cols>
    <col min="1" max="1" width="6.42578125" style="25" customWidth="1"/>
    <col min="2" max="8" width="10.42578125" style="25" customWidth="1"/>
    <col min="9" max="9" width="1.140625" style="25" customWidth="1"/>
    <col min="10" max="22" width="10.42578125" style="25" customWidth="1"/>
    <col min="23" max="16384" width="12.5703125" style="25"/>
  </cols>
  <sheetData>
    <row r="1" spans="1:26" ht="7.5" customHeight="1">
      <c r="A1" s="26"/>
      <c r="B1" s="18"/>
      <c r="C1" s="18"/>
      <c r="D1" s="18"/>
      <c r="E1" s="18"/>
      <c r="F1" s="18"/>
      <c r="G1" s="18"/>
      <c r="H1" s="18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204.75" customHeight="1">
      <c r="A2" s="34"/>
      <c r="B2" s="52" t="e" vm="1">
        <v>#VALUE!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27"/>
      <c r="X2" s="27"/>
      <c r="Y2" s="27"/>
      <c r="Z2" s="27"/>
    </row>
    <row r="3" spans="1:26" ht="18.75" customHeight="1">
      <c r="A3" s="34"/>
      <c r="B3" s="53" t="s">
        <v>0</v>
      </c>
      <c r="C3" s="69"/>
      <c r="D3" s="69"/>
      <c r="E3" s="10"/>
      <c r="F3" s="54">
        <v>2024</v>
      </c>
      <c r="G3" s="69"/>
      <c r="H3" s="70"/>
      <c r="I3" s="11"/>
      <c r="J3" s="55" t="s">
        <v>1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2"/>
      <c r="W3" s="28"/>
      <c r="X3" s="28"/>
      <c r="Y3" s="28"/>
      <c r="Z3" s="28"/>
    </row>
    <row r="4" spans="1:26" ht="12.75">
      <c r="A4" s="29"/>
      <c r="B4" s="12" t="s">
        <v>2</v>
      </c>
      <c r="C4" s="13" t="s">
        <v>3</v>
      </c>
      <c r="D4" s="12" t="s">
        <v>4</v>
      </c>
      <c r="E4" s="13" t="s">
        <v>5</v>
      </c>
      <c r="F4" s="12" t="s">
        <v>6</v>
      </c>
      <c r="G4" s="13" t="s">
        <v>7</v>
      </c>
      <c r="H4" s="12" t="s">
        <v>8</v>
      </c>
      <c r="I4" s="14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30"/>
      <c r="X4" s="30"/>
      <c r="Y4" s="30"/>
      <c r="Z4" s="30"/>
    </row>
    <row r="5" spans="1:26" ht="12.75">
      <c r="A5" s="34"/>
      <c r="B5" s="17"/>
      <c r="C5" s="18"/>
      <c r="D5" s="18"/>
      <c r="E5" s="18"/>
      <c r="F5" s="18"/>
      <c r="G5" s="18"/>
      <c r="H5" s="18"/>
      <c r="I5" s="19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31"/>
      <c r="X5" s="31"/>
      <c r="Y5" s="31"/>
      <c r="Z5" s="31"/>
    </row>
    <row r="6" spans="1:26" ht="12" customHeight="1">
      <c r="A6" s="32"/>
      <c r="B6" s="1">
        <f>C36-WEEKDAY(C36,1)+1</f>
        <v>45291</v>
      </c>
      <c r="C6" s="2">
        <f>B6+1</f>
        <v>45292</v>
      </c>
      <c r="D6" s="2">
        <f t="shared" ref="D6:H6" si="0">C6+1</f>
        <v>45293</v>
      </c>
      <c r="E6" s="2">
        <f t="shared" si="0"/>
        <v>45294</v>
      </c>
      <c r="F6" s="2">
        <f t="shared" si="0"/>
        <v>45295</v>
      </c>
      <c r="G6" s="2">
        <f t="shared" si="0"/>
        <v>45296</v>
      </c>
      <c r="H6" s="3">
        <f t="shared" si="0"/>
        <v>45297</v>
      </c>
      <c r="I6" s="21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33"/>
      <c r="X6" s="33"/>
      <c r="Y6" s="33"/>
      <c r="Z6" s="33"/>
    </row>
    <row r="7" spans="1:26" ht="18" customHeight="1">
      <c r="A7" s="34"/>
      <c r="B7" s="56"/>
      <c r="C7" s="50">
        <v>234</v>
      </c>
      <c r="D7" s="50">
        <v>345</v>
      </c>
      <c r="E7" s="50">
        <v>532</v>
      </c>
      <c r="F7" s="50">
        <v>334</v>
      </c>
      <c r="G7" s="50">
        <v>442</v>
      </c>
      <c r="H7" s="48"/>
      <c r="I7" s="19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31"/>
      <c r="X7" s="31"/>
      <c r="Y7" s="31"/>
      <c r="Z7" s="31"/>
    </row>
    <row r="8" spans="1:26" ht="18" customHeight="1">
      <c r="A8" s="34"/>
      <c r="B8" s="49"/>
      <c r="C8" s="73"/>
      <c r="D8" s="73"/>
      <c r="E8" s="73"/>
      <c r="F8" s="73"/>
      <c r="G8" s="73"/>
      <c r="H8" s="74"/>
      <c r="I8" s="19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31"/>
      <c r="X8" s="31"/>
      <c r="Y8" s="31"/>
      <c r="Z8" s="31"/>
    </row>
    <row r="9" spans="1:26" ht="18" customHeight="1">
      <c r="A9" s="34"/>
      <c r="B9" s="57"/>
      <c r="C9" s="75"/>
      <c r="D9" s="75"/>
      <c r="E9" s="75"/>
      <c r="F9" s="75"/>
      <c r="G9" s="75"/>
      <c r="H9" s="76"/>
      <c r="I9" s="1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31"/>
      <c r="X9" s="31"/>
      <c r="Y9" s="31"/>
      <c r="Z9" s="31"/>
    </row>
    <row r="10" spans="1:26" ht="12" customHeight="1">
      <c r="A10" s="32"/>
      <c r="B10" s="1">
        <f>H6+1</f>
        <v>45298</v>
      </c>
      <c r="C10" s="2">
        <f t="shared" ref="C10:H10" si="1">B10+1</f>
        <v>45299</v>
      </c>
      <c r="D10" s="2">
        <f t="shared" si="1"/>
        <v>45300</v>
      </c>
      <c r="E10" s="2">
        <f t="shared" si="1"/>
        <v>45301</v>
      </c>
      <c r="F10" s="2">
        <f t="shared" si="1"/>
        <v>45302</v>
      </c>
      <c r="G10" s="2">
        <f t="shared" si="1"/>
        <v>45303</v>
      </c>
      <c r="H10" s="3">
        <f t="shared" si="1"/>
        <v>45304</v>
      </c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33"/>
      <c r="X10" s="33"/>
      <c r="Y10" s="33"/>
      <c r="Z10" s="33"/>
    </row>
    <row r="11" spans="1:26" ht="18" customHeight="1">
      <c r="A11" s="34"/>
      <c r="B11" s="49"/>
      <c r="C11" s="50">
        <v>-647</v>
      </c>
      <c r="D11" s="50">
        <v>332</v>
      </c>
      <c r="E11" s="50">
        <v>432</v>
      </c>
      <c r="F11" s="50">
        <v>544</v>
      </c>
      <c r="G11" s="50">
        <v>431</v>
      </c>
      <c r="H11" s="48"/>
      <c r="I11" s="19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31"/>
      <c r="X11" s="31"/>
      <c r="Y11" s="31"/>
      <c r="Z11" s="31"/>
    </row>
    <row r="12" spans="1:26" ht="18" customHeight="1">
      <c r="A12" s="34"/>
      <c r="B12" s="77"/>
      <c r="C12" s="73"/>
      <c r="D12" s="73"/>
      <c r="E12" s="73"/>
      <c r="F12" s="73"/>
      <c r="G12" s="73"/>
      <c r="H12" s="74"/>
      <c r="I12" s="1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31"/>
      <c r="X12" s="31"/>
      <c r="Y12" s="31"/>
      <c r="Z12" s="31"/>
    </row>
    <row r="13" spans="1:26" ht="18" customHeight="1">
      <c r="A13" s="34"/>
      <c r="B13" s="78"/>
      <c r="C13" s="75"/>
      <c r="D13" s="75"/>
      <c r="E13" s="75"/>
      <c r="F13" s="75"/>
      <c r="G13" s="75"/>
      <c r="H13" s="76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31"/>
      <c r="X13" s="31"/>
      <c r="Y13" s="31"/>
      <c r="Z13" s="31"/>
    </row>
    <row r="14" spans="1:26" ht="12" customHeight="1">
      <c r="A14" s="32"/>
      <c r="B14" s="1">
        <f>H10+1</f>
        <v>45305</v>
      </c>
      <c r="C14" s="2">
        <f t="shared" ref="C14:H14" si="2">B14+1</f>
        <v>45306</v>
      </c>
      <c r="D14" s="2">
        <f t="shared" si="2"/>
        <v>45307</v>
      </c>
      <c r="E14" s="2">
        <f t="shared" si="2"/>
        <v>45308</v>
      </c>
      <c r="F14" s="2">
        <f t="shared" si="2"/>
        <v>45309</v>
      </c>
      <c r="G14" s="2">
        <f t="shared" si="2"/>
        <v>45310</v>
      </c>
      <c r="H14" s="3">
        <f t="shared" si="2"/>
        <v>45311</v>
      </c>
      <c r="I14" s="21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3"/>
      <c r="X14" s="33"/>
      <c r="Y14" s="33"/>
      <c r="Z14" s="33"/>
    </row>
    <row r="15" spans="1:26" ht="18" customHeight="1">
      <c r="A15" s="34"/>
      <c r="B15" s="49"/>
      <c r="C15" s="50">
        <v>347</v>
      </c>
      <c r="D15" s="50">
        <v>-657</v>
      </c>
      <c r="E15" s="50">
        <v>567</v>
      </c>
      <c r="F15" s="50">
        <v>198</v>
      </c>
      <c r="G15" s="50">
        <v>237</v>
      </c>
      <c r="H15" s="48"/>
      <c r="I15" s="19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31"/>
      <c r="X15" s="31"/>
      <c r="Y15" s="31"/>
      <c r="Z15" s="31"/>
    </row>
    <row r="16" spans="1:26" ht="18" customHeight="1">
      <c r="A16" s="34"/>
      <c r="B16" s="77"/>
      <c r="C16" s="73"/>
      <c r="D16" s="73"/>
      <c r="E16" s="73"/>
      <c r="F16" s="73"/>
      <c r="G16" s="73"/>
      <c r="H16" s="74"/>
      <c r="I16" s="1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31"/>
      <c r="X16" s="31"/>
      <c r="Y16" s="31"/>
      <c r="Z16" s="31"/>
    </row>
    <row r="17" spans="1:26" ht="18" customHeight="1">
      <c r="A17" s="34"/>
      <c r="B17" s="78"/>
      <c r="C17" s="75"/>
      <c r="D17" s="75"/>
      <c r="E17" s="75"/>
      <c r="F17" s="75"/>
      <c r="G17" s="75"/>
      <c r="H17" s="76"/>
      <c r="I17" s="19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31"/>
      <c r="X17" s="31"/>
      <c r="Y17" s="31"/>
      <c r="Z17" s="31"/>
    </row>
    <row r="18" spans="1:26" ht="12" customHeight="1">
      <c r="A18" s="32"/>
      <c r="B18" s="1">
        <f>H14+1</f>
        <v>45312</v>
      </c>
      <c r="C18" s="2">
        <f t="shared" ref="C18:H18" si="3">B18+1</f>
        <v>45313</v>
      </c>
      <c r="D18" s="2">
        <f t="shared" si="3"/>
        <v>45314</v>
      </c>
      <c r="E18" s="2">
        <f t="shared" si="3"/>
        <v>45315</v>
      </c>
      <c r="F18" s="2">
        <f t="shared" si="3"/>
        <v>45316</v>
      </c>
      <c r="G18" s="2">
        <f t="shared" si="3"/>
        <v>45317</v>
      </c>
      <c r="H18" s="3">
        <f t="shared" si="3"/>
        <v>45318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33"/>
      <c r="X18" s="33"/>
      <c r="Y18" s="33"/>
      <c r="Z18" s="33"/>
    </row>
    <row r="19" spans="1:26" ht="18" customHeight="1">
      <c r="A19" s="34"/>
      <c r="B19" s="49"/>
      <c r="C19" s="50">
        <v>477</v>
      </c>
      <c r="D19" s="50">
        <v>209</v>
      </c>
      <c r="E19" s="50">
        <v>479</v>
      </c>
      <c r="F19" s="50">
        <v>987</v>
      </c>
      <c r="G19" s="50">
        <v>245</v>
      </c>
      <c r="H19" s="48"/>
      <c r="I19" s="19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31"/>
      <c r="X19" s="31"/>
      <c r="Y19" s="31"/>
      <c r="Z19" s="31"/>
    </row>
    <row r="20" spans="1:26" ht="18" customHeight="1">
      <c r="A20" s="34"/>
      <c r="B20" s="77"/>
      <c r="C20" s="73"/>
      <c r="D20" s="73"/>
      <c r="E20" s="73"/>
      <c r="F20" s="73"/>
      <c r="G20" s="73"/>
      <c r="H20" s="74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31"/>
      <c r="X20" s="31"/>
      <c r="Y20" s="31"/>
      <c r="Z20" s="31"/>
    </row>
    <row r="21" spans="1:26" ht="18" customHeight="1">
      <c r="A21" s="34"/>
      <c r="B21" s="78"/>
      <c r="C21" s="75"/>
      <c r="D21" s="75"/>
      <c r="E21" s="75"/>
      <c r="F21" s="75"/>
      <c r="G21" s="75"/>
      <c r="H21" s="76"/>
      <c r="I21" s="19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31"/>
      <c r="X21" s="31"/>
      <c r="Y21" s="31"/>
      <c r="Z21" s="31"/>
    </row>
    <row r="22" spans="1:26" ht="12" customHeight="1">
      <c r="A22" s="32"/>
      <c r="B22" s="1">
        <f>H18+1</f>
        <v>45319</v>
      </c>
      <c r="C22" s="2">
        <f t="shared" ref="C22:H22" si="4">B22+1</f>
        <v>45320</v>
      </c>
      <c r="D22" s="2">
        <f t="shared" si="4"/>
        <v>45321</v>
      </c>
      <c r="E22" s="2">
        <f t="shared" si="4"/>
        <v>45322</v>
      </c>
      <c r="F22" s="2">
        <f t="shared" si="4"/>
        <v>45323</v>
      </c>
      <c r="G22" s="2">
        <f t="shared" si="4"/>
        <v>45324</v>
      </c>
      <c r="H22" s="3">
        <f t="shared" si="4"/>
        <v>45325</v>
      </c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33"/>
      <c r="X22" s="33"/>
      <c r="Y22" s="33"/>
      <c r="Z22" s="33"/>
    </row>
    <row r="23" spans="1:26" ht="18" customHeight="1">
      <c r="A23" s="34"/>
      <c r="B23" s="49"/>
      <c r="C23" s="50">
        <v>456</v>
      </c>
      <c r="D23" s="50">
        <v>200</v>
      </c>
      <c r="E23" s="50">
        <v>155</v>
      </c>
      <c r="F23" s="50"/>
      <c r="G23" s="50"/>
      <c r="H23" s="48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31"/>
      <c r="X23" s="31"/>
      <c r="Y23" s="31"/>
      <c r="Z23" s="31"/>
    </row>
    <row r="24" spans="1:26" ht="18" customHeight="1">
      <c r="A24" s="34"/>
      <c r="B24" s="77"/>
      <c r="C24" s="73"/>
      <c r="D24" s="73"/>
      <c r="E24" s="73"/>
      <c r="F24" s="73"/>
      <c r="G24" s="73"/>
      <c r="H24" s="74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31"/>
      <c r="X24" s="31"/>
      <c r="Y24" s="31"/>
      <c r="Z24" s="31"/>
    </row>
    <row r="25" spans="1:26" ht="18" customHeight="1">
      <c r="A25" s="34"/>
      <c r="B25" s="78"/>
      <c r="C25" s="75"/>
      <c r="D25" s="75"/>
      <c r="E25" s="75"/>
      <c r="F25" s="75"/>
      <c r="G25" s="75"/>
      <c r="H25" s="76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31"/>
      <c r="X25" s="31"/>
      <c r="Y25" s="31"/>
      <c r="Z25" s="31"/>
    </row>
    <row r="26" spans="1:26" ht="12" customHeight="1">
      <c r="A26" s="32"/>
      <c r="B26" s="1">
        <f>H22+1</f>
        <v>45326</v>
      </c>
      <c r="C26" s="2">
        <f t="shared" ref="C26:H26" si="5">B26+1</f>
        <v>45327</v>
      </c>
      <c r="D26" s="2">
        <f t="shared" si="5"/>
        <v>45328</v>
      </c>
      <c r="E26" s="2">
        <f t="shared" si="5"/>
        <v>45329</v>
      </c>
      <c r="F26" s="2">
        <f t="shared" si="5"/>
        <v>45330</v>
      </c>
      <c r="G26" s="2">
        <f t="shared" si="5"/>
        <v>45331</v>
      </c>
      <c r="H26" s="3">
        <f t="shared" si="5"/>
        <v>45332</v>
      </c>
      <c r="I26" s="2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33"/>
      <c r="X26" s="33"/>
      <c r="Y26" s="33"/>
      <c r="Z26" s="33"/>
    </row>
    <row r="27" spans="1:26" ht="18" customHeight="1">
      <c r="A27" s="34"/>
      <c r="B27" s="49"/>
      <c r="C27" s="50"/>
      <c r="D27" s="50"/>
      <c r="E27" s="50"/>
      <c r="F27" s="50"/>
      <c r="G27" s="50"/>
      <c r="H27" s="51"/>
      <c r="I27" s="19"/>
      <c r="J27" s="23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31"/>
      <c r="X27" s="31"/>
      <c r="Y27" s="31"/>
      <c r="Z27" s="31"/>
    </row>
    <row r="28" spans="1:26" ht="18" customHeight="1">
      <c r="A28" s="34"/>
      <c r="B28" s="77"/>
      <c r="C28" s="73"/>
      <c r="D28" s="73"/>
      <c r="E28" s="73"/>
      <c r="F28" s="73"/>
      <c r="G28" s="73"/>
      <c r="H28" s="79"/>
      <c r="I28" s="19"/>
      <c r="J28" s="38" t="s">
        <v>9</v>
      </c>
      <c r="K28" s="80"/>
      <c r="L28" s="20"/>
      <c r="M28" s="39" t="s">
        <v>10</v>
      </c>
      <c r="N28" s="80"/>
      <c r="O28" s="20"/>
      <c r="P28" s="40" t="s">
        <v>11</v>
      </c>
      <c r="Q28" s="81"/>
      <c r="R28" s="82"/>
      <c r="S28" s="20"/>
      <c r="T28" s="41" t="e" vm="2">
        <v>#VALUE!</v>
      </c>
      <c r="U28" s="83"/>
      <c r="V28" s="84"/>
      <c r="W28" s="31"/>
      <c r="X28" s="31"/>
      <c r="Y28" s="31"/>
      <c r="Z28" s="31"/>
    </row>
    <row r="29" spans="1:26" ht="18" customHeight="1">
      <c r="A29" s="34"/>
      <c r="B29" s="78"/>
      <c r="C29" s="75"/>
      <c r="D29" s="75"/>
      <c r="E29" s="75"/>
      <c r="F29" s="75"/>
      <c r="G29" s="75"/>
      <c r="H29" s="85"/>
      <c r="I29" s="19"/>
      <c r="J29" s="86"/>
      <c r="K29" s="87"/>
      <c r="L29" s="20"/>
      <c r="M29" s="86"/>
      <c r="N29" s="87"/>
      <c r="O29" s="20"/>
      <c r="P29" s="88"/>
      <c r="Q29" s="89"/>
      <c r="R29" s="90"/>
      <c r="S29" s="20"/>
      <c r="T29" s="91"/>
      <c r="U29" s="92"/>
      <c r="V29" s="93"/>
      <c r="W29" s="31"/>
      <c r="X29" s="31"/>
      <c r="Y29" s="31"/>
      <c r="Z29" s="31"/>
    </row>
    <row r="30" spans="1:26" ht="11.25" customHeight="1">
      <c r="A30" s="34"/>
      <c r="B30" s="42" t="s">
        <v>12</v>
      </c>
      <c r="C30" s="94"/>
      <c r="D30" s="94"/>
      <c r="E30" s="94"/>
      <c r="F30" s="43">
        <f>J56</f>
        <v>6879</v>
      </c>
      <c r="G30" s="95"/>
      <c r="H30" s="96"/>
      <c r="I30" s="20"/>
      <c r="J30" s="44">
        <f>J47</f>
        <v>21</v>
      </c>
      <c r="K30" s="97"/>
      <c r="L30" s="20"/>
      <c r="M30" s="45">
        <f>K47</f>
        <v>2</v>
      </c>
      <c r="N30" s="97"/>
      <c r="O30" s="20"/>
      <c r="P30" s="46">
        <f>J50</f>
        <v>91.304347826086953</v>
      </c>
      <c r="Q30" s="98"/>
      <c r="R30" s="99"/>
      <c r="S30" s="20"/>
      <c r="T30" s="47" t="str">
        <f>J53</f>
        <v>🔥GLORIOUS🔥</v>
      </c>
      <c r="U30" s="100"/>
      <c r="V30" s="101"/>
      <c r="W30" s="31"/>
      <c r="X30" s="31"/>
      <c r="Y30" s="31"/>
      <c r="Z30" s="31"/>
    </row>
    <row r="31" spans="1:26" ht="11.25" customHeight="1">
      <c r="A31" s="34"/>
      <c r="B31" s="102"/>
      <c r="C31" s="94"/>
      <c r="D31" s="94"/>
      <c r="E31" s="94"/>
      <c r="F31" s="95"/>
      <c r="G31" s="95"/>
      <c r="H31" s="96"/>
      <c r="I31" s="20"/>
      <c r="J31" s="103"/>
      <c r="K31" s="99"/>
      <c r="L31" s="20"/>
      <c r="M31" s="103"/>
      <c r="N31" s="99"/>
      <c r="O31" s="20"/>
      <c r="P31" s="103"/>
      <c r="Q31" s="104"/>
      <c r="R31" s="99"/>
      <c r="S31" s="20"/>
      <c r="T31" s="105"/>
      <c r="U31" s="106"/>
      <c r="V31" s="101"/>
      <c r="W31" s="31"/>
      <c r="X31" s="31"/>
      <c r="Y31" s="31"/>
      <c r="Z31" s="31"/>
    </row>
    <row r="32" spans="1:26" ht="11.25" customHeight="1">
      <c r="A32" s="34"/>
      <c r="B32" s="102"/>
      <c r="C32" s="94"/>
      <c r="D32" s="94"/>
      <c r="E32" s="94"/>
      <c r="F32" s="95"/>
      <c r="G32" s="95"/>
      <c r="H32" s="96"/>
      <c r="I32" s="20"/>
      <c r="J32" s="103"/>
      <c r="K32" s="99"/>
      <c r="L32" s="20"/>
      <c r="M32" s="103"/>
      <c r="N32" s="99"/>
      <c r="O32" s="20"/>
      <c r="P32" s="103"/>
      <c r="Q32" s="104"/>
      <c r="R32" s="99"/>
      <c r="S32" s="20"/>
      <c r="T32" s="105"/>
      <c r="U32" s="106"/>
      <c r="V32" s="101"/>
      <c r="W32" s="31"/>
      <c r="X32" s="31"/>
      <c r="Y32" s="31"/>
      <c r="Z32" s="31"/>
    </row>
    <row r="33" spans="2:26" ht="11.25" customHeight="1">
      <c r="B33" s="107"/>
      <c r="C33" s="108"/>
      <c r="D33" s="108"/>
      <c r="E33" s="108"/>
      <c r="F33" s="109"/>
      <c r="G33" s="109"/>
      <c r="H33" s="110"/>
      <c r="I33" s="24"/>
      <c r="J33" s="111"/>
      <c r="K33" s="112"/>
      <c r="L33" s="24"/>
      <c r="M33" s="111"/>
      <c r="N33" s="112"/>
      <c r="O33" s="24"/>
      <c r="P33" s="111"/>
      <c r="Q33" s="113"/>
      <c r="R33" s="112"/>
      <c r="S33" s="24"/>
      <c r="T33" s="114"/>
      <c r="U33" s="115"/>
      <c r="V33" s="116"/>
      <c r="W33" s="31"/>
      <c r="X33" s="31"/>
      <c r="Y33" s="31"/>
      <c r="Z33" s="31"/>
    </row>
    <row r="34" spans="2:26" ht="12.75">
      <c r="B34" s="18"/>
      <c r="C34" s="18"/>
      <c r="D34" s="18"/>
      <c r="E34" s="18"/>
      <c r="F34" s="18"/>
      <c r="G34" s="18"/>
      <c r="H34" s="18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2:26" s="5" customFormat="1" ht="12.75" hidden="1">
      <c r="B35" s="4" t="e">
        <f ca="1">DATE(F3,_xludf.XMATCH(B3,B40:B51),1)</f>
        <v>#NAME?</v>
      </c>
      <c r="C35" s="4" t="e">
        <f ca="1">_xludf.XMATCH(C38,C40:C46)</f>
        <v>#NAME?</v>
      </c>
      <c r="F35" s="4" t="s">
        <v>13</v>
      </c>
      <c r="G35" s="4" t="s">
        <v>14</v>
      </c>
      <c r="H35" s="5" t="s">
        <v>15</v>
      </c>
    </row>
    <row r="36" spans="2:26" s="5" customFormat="1" ht="12.75">
      <c r="C36" s="5">
        <f>DATE(F3,MATCH(B3,B40:B52,0),1)</f>
        <v>45292</v>
      </c>
      <c r="F36" s="6"/>
      <c r="G36" s="4">
        <v>0</v>
      </c>
      <c r="I36" s="4"/>
      <c r="J36" s="6"/>
      <c r="M36" s="4"/>
    </row>
    <row r="37" spans="2:26" s="5" customFormat="1" ht="12.75">
      <c r="F37" s="6">
        <v>1</v>
      </c>
      <c r="G37" s="4" t="str">
        <f>IF(ISBLANK(B7), "", B7)</f>
        <v/>
      </c>
      <c r="H37" s="8" t="str">
        <f>IF(SUM($G$37:G37) = SUM($G$37:G37), "", SUM($G$37:G37))</f>
        <v/>
      </c>
      <c r="I37" s="4" t="s">
        <v>16</v>
      </c>
      <c r="J37" s="6">
        <f>SUMIF(G37:G85,"&gt;0")</f>
        <v>8183</v>
      </c>
      <c r="M37" s="4"/>
    </row>
    <row r="38" spans="2:26" s="5" customFormat="1" ht="12.75">
      <c r="B38" s="7" t="s">
        <v>17</v>
      </c>
      <c r="C38" s="4" t="s">
        <v>2</v>
      </c>
      <c r="F38" s="4">
        <v>2</v>
      </c>
      <c r="G38" s="4">
        <f>IF(ISBLANK(C7), "", C7)</f>
        <v>234</v>
      </c>
      <c r="H38" s="8">
        <f>SUM($G$37:G38)</f>
        <v>234</v>
      </c>
      <c r="I38" s="4" t="s">
        <v>18</v>
      </c>
      <c r="J38" s="4">
        <f>SUMIF(G37:G85,"&lt;0")</f>
        <v>-1304</v>
      </c>
    </row>
    <row r="39" spans="2:26" s="5" customFormat="1" ht="12.75">
      <c r="F39" s="6">
        <v>3</v>
      </c>
      <c r="G39" s="4">
        <f>IF(ISBLANK(D7), "", D7)</f>
        <v>345</v>
      </c>
      <c r="H39" s="8">
        <f>SUM($G$37:G39)</f>
        <v>579</v>
      </c>
    </row>
    <row r="40" spans="2:26" s="5" customFormat="1" ht="12.75">
      <c r="B40" s="4" t="s">
        <v>0</v>
      </c>
      <c r="C40" s="4" t="s">
        <v>2</v>
      </c>
      <c r="F40" s="4">
        <v>4</v>
      </c>
      <c r="G40" s="4">
        <f>IF(ISBLANK(E7), "", E7)</f>
        <v>532</v>
      </c>
      <c r="H40" s="8">
        <f>SUM($G$37:G40)</f>
        <v>1111</v>
      </c>
    </row>
    <row r="41" spans="2:26" s="5" customFormat="1" ht="12.75">
      <c r="B41" s="4" t="s">
        <v>19</v>
      </c>
      <c r="C41" s="4" t="s">
        <v>3</v>
      </c>
      <c r="F41" s="6">
        <v>5</v>
      </c>
      <c r="G41" s="4">
        <f>IF(ISBLANK(F7), "", F7)</f>
        <v>334</v>
      </c>
      <c r="H41" s="8">
        <f>SUM($G$37:G41)</f>
        <v>1445</v>
      </c>
      <c r="J41" s="4" t="s">
        <v>16</v>
      </c>
      <c r="K41" s="4" t="s">
        <v>18</v>
      </c>
    </row>
    <row r="42" spans="2:26" s="5" customFormat="1" ht="12.75">
      <c r="B42" s="4" t="s">
        <v>20</v>
      </c>
      <c r="C42" s="4" t="s">
        <v>4</v>
      </c>
      <c r="F42" s="4">
        <v>6</v>
      </c>
      <c r="G42" s="4">
        <f>IF(ISBLANK(G7), "", G7)</f>
        <v>442</v>
      </c>
      <c r="H42" s="8">
        <f>SUM($G$37:G42)</f>
        <v>1887</v>
      </c>
      <c r="I42" s="6"/>
      <c r="J42" s="6">
        <f>SUMIF(G37:G85,"&gt;0")</f>
        <v>8183</v>
      </c>
      <c r="K42" s="6">
        <f>SUMIF(G37:G85,"&lt;0")</f>
        <v>-1304</v>
      </c>
    </row>
    <row r="43" spans="2:26" s="5" customFormat="1" ht="12.75">
      <c r="B43" s="4" t="s">
        <v>21</v>
      </c>
      <c r="C43" s="4" t="s">
        <v>5</v>
      </c>
      <c r="F43" s="6">
        <v>7</v>
      </c>
      <c r="G43" s="4" t="str">
        <f>IF(ISBLANK(H7), "", H7)</f>
        <v/>
      </c>
      <c r="H43" s="8">
        <f>SUM($G$37:G43)</f>
        <v>1887</v>
      </c>
    </row>
    <row r="44" spans="2:26" s="5" customFormat="1" ht="12.75">
      <c r="B44" s="4" t="s">
        <v>22</v>
      </c>
      <c r="C44" s="4" t="s">
        <v>6</v>
      </c>
      <c r="F44" s="4">
        <v>8</v>
      </c>
      <c r="G44" s="4" t="str">
        <f>IF(ISBLANK(B11), "", B11)</f>
        <v/>
      </c>
      <c r="H44" s="8">
        <f>SUM($G$37:G44)</f>
        <v>1887</v>
      </c>
    </row>
    <row r="45" spans="2:26" s="5" customFormat="1" ht="12.75">
      <c r="B45" s="4" t="s">
        <v>23</v>
      </c>
      <c r="C45" s="4" t="s">
        <v>7</v>
      </c>
      <c r="F45" s="6">
        <v>9</v>
      </c>
      <c r="G45" s="4">
        <f>IF(ISBLANK(C11), "", C11)</f>
        <v>-647</v>
      </c>
      <c r="H45" s="8">
        <f>SUM($G$37:G45)</f>
        <v>1240</v>
      </c>
    </row>
    <row r="46" spans="2:26" s="5" customFormat="1" ht="12.75">
      <c r="B46" s="4" t="s">
        <v>24</v>
      </c>
      <c r="C46" s="4" t="s">
        <v>8</v>
      </c>
      <c r="F46" s="4">
        <v>10</v>
      </c>
      <c r="G46" s="4">
        <f>IF(ISBLANK(D11), "", D11)</f>
        <v>332</v>
      </c>
      <c r="H46" s="8">
        <f>SUM($G$37:G46)</f>
        <v>1572</v>
      </c>
      <c r="J46" s="4" t="s">
        <v>9</v>
      </c>
      <c r="K46" s="4" t="s">
        <v>10</v>
      </c>
    </row>
    <row r="47" spans="2:26" s="5" customFormat="1" ht="12.75">
      <c r="B47" s="4" t="s">
        <v>25</v>
      </c>
      <c r="F47" s="6">
        <v>11</v>
      </c>
      <c r="G47" s="4">
        <f>E11</f>
        <v>432</v>
      </c>
      <c r="H47" s="8">
        <f>SUM($G$37:G47)</f>
        <v>2004</v>
      </c>
      <c r="J47" s="4">
        <f>COUNTIF(G37:G78,"&gt;1")</f>
        <v>21</v>
      </c>
      <c r="K47" s="4">
        <f>COUNTIF(G37:G78,"&lt;0")</f>
        <v>2</v>
      </c>
    </row>
    <row r="48" spans="2:26" s="5" customFormat="1" ht="12.75">
      <c r="B48" s="4" t="s">
        <v>26</v>
      </c>
      <c r="F48" s="4">
        <v>12</v>
      </c>
      <c r="G48" s="4">
        <f>IF(ISBLANK(F11), "", F11)</f>
        <v>544</v>
      </c>
      <c r="H48" s="8">
        <f>SUM($G$37:G48)</f>
        <v>2548</v>
      </c>
    </row>
    <row r="49" spans="2:11" s="5" customFormat="1" ht="15.75" customHeight="1">
      <c r="B49" s="4" t="s">
        <v>27</v>
      </c>
      <c r="F49" s="6">
        <v>13</v>
      </c>
      <c r="G49" s="4">
        <f>IF(ISBLANK(G11), "", G11)</f>
        <v>431</v>
      </c>
      <c r="H49" s="8">
        <f>SUM($G$37:G49)</f>
        <v>2979</v>
      </c>
      <c r="J49" s="36" t="s">
        <v>28</v>
      </c>
      <c r="K49" s="36"/>
    </row>
    <row r="50" spans="2:11" s="5" customFormat="1" ht="12.75">
      <c r="B50" s="4" t="s">
        <v>29</v>
      </c>
      <c r="F50" s="4">
        <v>14</v>
      </c>
      <c r="G50" s="4" t="str">
        <f>IF(ISBLANK(H11), "", H11)</f>
        <v/>
      </c>
      <c r="H50" s="8">
        <f>SUM($G$37:G50)</f>
        <v>2979</v>
      </c>
      <c r="J50" s="36">
        <f>IFERROR(COUNTIF(G37:G85,"&gt;0")/(COUNTIF(G37:G85,"&gt;0")+COUNTIF(G37:G85,"&lt;0"))*100, "")</f>
        <v>91.304347826086953</v>
      </c>
      <c r="K50" s="36"/>
    </row>
    <row r="51" spans="2:11" s="5" customFormat="1" ht="12.75">
      <c r="B51" s="4" t="s">
        <v>30</v>
      </c>
      <c r="F51" s="6">
        <v>15</v>
      </c>
      <c r="G51" s="4" t="str">
        <f>IF(ISBLANK(B15), "", B15)</f>
        <v/>
      </c>
      <c r="H51" s="8">
        <f>SUM($G$37:G51)</f>
        <v>2979</v>
      </c>
      <c r="J51" s="9"/>
      <c r="K51" s="9"/>
    </row>
    <row r="52" spans="2:11" s="5" customFormat="1" ht="15.75" customHeight="1">
      <c r="F52" s="4">
        <v>16</v>
      </c>
      <c r="G52" s="4">
        <f>IF(ISBLANK(C15), "", C15)</f>
        <v>347</v>
      </c>
      <c r="H52" s="8">
        <f>SUM($G$37:G52)</f>
        <v>3326</v>
      </c>
      <c r="J52" s="36" t="s">
        <v>31</v>
      </c>
      <c r="K52" s="36"/>
    </row>
    <row r="53" spans="2:11" s="5" customFormat="1" ht="12.75">
      <c r="F53" s="6">
        <v>17</v>
      </c>
      <c r="G53" s="4">
        <f>D15</f>
        <v>-657</v>
      </c>
      <c r="H53" s="8">
        <f>SUM($G$37:G53)</f>
        <v>2669</v>
      </c>
      <c r="J53" s="36" t="str">
        <f>IFERROR(IF(SUM(F30)&lt;0,"❗GOT A LOT OF WORK TO DO ❗",IF(P30&lt;30,"❗GOT A LOT OF WORK TO DO ❗",IF(P30&lt;80,"NEED MORE PRACTICE !!","🔥GLORIOUS🔥"))), "")</f>
        <v>🔥GLORIOUS🔥</v>
      </c>
      <c r="K53" s="36"/>
    </row>
    <row r="54" spans="2:11" s="5" customFormat="1" ht="12.75">
      <c r="F54" s="4">
        <v>18</v>
      </c>
      <c r="G54" s="4">
        <f>IF(ISBLANK(E15), "", E15)</f>
        <v>567</v>
      </c>
      <c r="H54" s="8">
        <f>SUM($G$37:G54)</f>
        <v>3236</v>
      </c>
    </row>
    <row r="55" spans="2:11" s="5" customFormat="1" ht="15.75" customHeight="1">
      <c r="F55" s="6">
        <v>19</v>
      </c>
      <c r="G55" s="4">
        <f>IF(ISBLANK(F15), "", F15)</f>
        <v>198</v>
      </c>
      <c r="H55" s="8">
        <f>SUM($G$37:G55)</f>
        <v>3434</v>
      </c>
      <c r="J55" s="37" t="s">
        <v>32</v>
      </c>
      <c r="K55" s="37"/>
    </row>
    <row r="56" spans="2:11" s="5" customFormat="1" ht="12.75">
      <c r="F56" s="4">
        <v>20</v>
      </c>
      <c r="G56" s="4">
        <f>IF(ISBLANK(G15), "", G15)</f>
        <v>237</v>
      </c>
      <c r="H56" s="8">
        <f>SUM($G$37:G56)</f>
        <v>3671</v>
      </c>
      <c r="J56" s="37">
        <f>SUM(B7:H9,B11:H13,B15:H17,B19:H21,B23:H25,B27:H29)</f>
        <v>6879</v>
      </c>
      <c r="K56" s="37"/>
    </row>
    <row r="57" spans="2:11" s="5" customFormat="1" ht="12.75">
      <c r="F57" s="6">
        <v>21</v>
      </c>
      <c r="G57" s="4" t="str">
        <f>IF(ISBLANK(H15), "", H15)</f>
        <v/>
      </c>
      <c r="H57" s="8">
        <f>SUM($G$37:G57)</f>
        <v>3671</v>
      </c>
    </row>
    <row r="58" spans="2:11" s="5" customFormat="1" ht="12.75">
      <c r="F58" s="4">
        <v>22</v>
      </c>
      <c r="G58" s="4" t="str">
        <f>IF(ISBLANK(B19), "", B19)</f>
        <v/>
      </c>
      <c r="H58" s="8">
        <f>SUM($G$37:G58)</f>
        <v>3671</v>
      </c>
    </row>
    <row r="59" spans="2:11" s="5" customFormat="1" ht="12.75">
      <c r="F59" s="6">
        <v>23</v>
      </c>
      <c r="G59" s="4">
        <f>IF(ISBLANK(C19), "", C19)</f>
        <v>477</v>
      </c>
      <c r="H59" s="8">
        <f>SUM($G$37:G59)</f>
        <v>4148</v>
      </c>
    </row>
    <row r="60" spans="2:11" s="5" customFormat="1" ht="12.75">
      <c r="F60" s="4">
        <v>24</v>
      </c>
      <c r="G60" s="4">
        <f>IF(ISBLANK(D19), "", D19)</f>
        <v>209</v>
      </c>
      <c r="H60" s="8">
        <f>SUM($G$37:G60)</f>
        <v>4357</v>
      </c>
    </row>
    <row r="61" spans="2:11" s="5" customFormat="1" ht="12.75">
      <c r="F61" s="6">
        <v>25</v>
      </c>
      <c r="G61" s="4">
        <f>IF(ISBLANK(E19), "", E19)</f>
        <v>479</v>
      </c>
      <c r="H61" s="8">
        <f>SUM($G$37:G61)</f>
        <v>4836</v>
      </c>
    </row>
    <row r="62" spans="2:11" s="5" customFormat="1" ht="12.75">
      <c r="F62" s="4">
        <v>26</v>
      </c>
      <c r="G62" s="4">
        <f>IF(ISBLANK(F19), "", F19)</f>
        <v>987</v>
      </c>
      <c r="H62" s="8">
        <f>SUM($G$37:G62)</f>
        <v>5823</v>
      </c>
    </row>
    <row r="63" spans="2:11" s="5" customFormat="1" ht="12.75">
      <c r="F63" s="6">
        <v>27</v>
      </c>
      <c r="G63" s="4">
        <f>IF(ISBLANK(G19), "", G19)</f>
        <v>245</v>
      </c>
      <c r="H63" s="8">
        <f>SUM($G$37:G63)</f>
        <v>6068</v>
      </c>
    </row>
    <row r="64" spans="2:11" s="5" customFormat="1" ht="12.75">
      <c r="F64" s="4">
        <v>28</v>
      </c>
      <c r="G64" s="4" t="str">
        <f>IF(ISBLANK(H19), "", H19)</f>
        <v/>
      </c>
      <c r="H64" s="8">
        <f>SUM($G$37:G64)</f>
        <v>6068</v>
      </c>
    </row>
    <row r="65" spans="6:8" s="5" customFormat="1" ht="12.75">
      <c r="F65" s="6">
        <v>29</v>
      </c>
      <c r="G65" s="4" t="str">
        <f>IF(ISBLANK(B23), "", B23)</f>
        <v/>
      </c>
      <c r="H65" s="8">
        <f>SUM($G$37:G65)</f>
        <v>6068</v>
      </c>
    </row>
    <row r="66" spans="6:8" s="5" customFormat="1" ht="12.75">
      <c r="F66" s="4">
        <v>30</v>
      </c>
      <c r="G66" s="4">
        <f>IF(ISBLANK(C23), "", C23)</f>
        <v>456</v>
      </c>
      <c r="H66" s="8">
        <f>SUM($G$37:G66)</f>
        <v>6524</v>
      </c>
    </row>
    <row r="67" spans="6:8" s="5" customFormat="1" ht="12.75">
      <c r="F67" s="6">
        <v>31</v>
      </c>
      <c r="G67" s="4">
        <f>IF(ISBLANK(D23), "", D23)</f>
        <v>200</v>
      </c>
      <c r="H67" s="8">
        <f>SUM($G$37:G67)</f>
        <v>6724</v>
      </c>
    </row>
    <row r="68" spans="6:8" s="5" customFormat="1" ht="12.75">
      <c r="F68" s="4">
        <v>32</v>
      </c>
      <c r="G68" s="4">
        <f>IF(ISBLANK(E23), "", E23)</f>
        <v>155</v>
      </c>
      <c r="H68" s="8">
        <f>SUM($G$37:G68)</f>
        <v>6879</v>
      </c>
    </row>
    <row r="69" spans="6:8" s="5" customFormat="1" ht="12.75">
      <c r="F69" s="6">
        <v>33</v>
      </c>
      <c r="G69" s="4" t="str">
        <f>IF(ISBLANK(F23), "", F23)</f>
        <v/>
      </c>
      <c r="H69" s="8">
        <f>SUM($G$37:G69)</f>
        <v>6879</v>
      </c>
    </row>
    <row r="70" spans="6:8" s="5" customFormat="1" ht="12.75">
      <c r="F70" s="4">
        <v>34</v>
      </c>
      <c r="G70" s="4" t="str">
        <f>IF(ISBLANK(G23), "", G23)</f>
        <v/>
      </c>
      <c r="H70" s="8">
        <f>SUM($G$37:G70)</f>
        <v>6879</v>
      </c>
    </row>
    <row r="71" spans="6:8" s="5" customFormat="1" ht="12.75">
      <c r="F71" s="6">
        <v>35</v>
      </c>
      <c r="G71" s="4" t="str">
        <f>IF(ISBLANK(H23), "", H23)</f>
        <v/>
      </c>
      <c r="H71" s="8">
        <f>SUM($G$37:G71)</f>
        <v>6879</v>
      </c>
    </row>
    <row r="72" spans="6:8" s="5" customFormat="1" ht="12.75">
      <c r="F72" s="4">
        <v>36</v>
      </c>
      <c r="G72" s="4" t="str">
        <f>IF(ISBLANK(B27), "", B27)</f>
        <v/>
      </c>
      <c r="H72" s="8">
        <f>SUM($G$37:G72)</f>
        <v>6879</v>
      </c>
    </row>
    <row r="73" spans="6:8" s="5" customFormat="1" ht="12.75">
      <c r="F73" s="6">
        <v>37</v>
      </c>
      <c r="G73" s="4" t="str">
        <f>IF(ISBLANK(C27), "", C27)</f>
        <v/>
      </c>
      <c r="H73" s="8">
        <f>SUM($G$37:G73)</f>
        <v>6879</v>
      </c>
    </row>
    <row r="74" spans="6:8" s="5" customFormat="1" ht="17.25" customHeight="1">
      <c r="F74" s="4">
        <v>38</v>
      </c>
      <c r="G74" s="4" t="str">
        <f>IF(ISBLANK(D27), "", D27)</f>
        <v/>
      </c>
      <c r="H74" s="8">
        <f>SUM($G$37:G74)</f>
        <v>6879</v>
      </c>
    </row>
    <row r="75" spans="6:8" s="5" customFormat="1" ht="12.75">
      <c r="F75" s="6">
        <v>39</v>
      </c>
      <c r="G75" s="4" t="str">
        <f>IF(ISBLANK(E27), "", E27)</f>
        <v/>
      </c>
      <c r="H75" s="8">
        <f>SUM($G$37:G75)</f>
        <v>6879</v>
      </c>
    </row>
    <row r="76" spans="6:8" s="5" customFormat="1" ht="12.75">
      <c r="F76" s="4">
        <v>40</v>
      </c>
      <c r="G76" s="4" t="str">
        <f>IF(ISBLANK(F27), "", F27)</f>
        <v/>
      </c>
      <c r="H76" s="8">
        <f>SUM($G$37:G76)</f>
        <v>6879</v>
      </c>
    </row>
    <row r="77" spans="6:8" s="5" customFormat="1" ht="12.75">
      <c r="F77" s="6">
        <v>41</v>
      </c>
      <c r="G77" s="4" t="str">
        <f>IF(ISBLANK(G27), "", G27)</f>
        <v/>
      </c>
      <c r="H77" s="8">
        <f>SUM($G$37:G77)</f>
        <v>6879</v>
      </c>
    </row>
    <row r="78" spans="6:8" s="5" customFormat="1" ht="12.75">
      <c r="F78" s="4">
        <v>42</v>
      </c>
      <c r="G78" s="4" t="str">
        <f>IF(ISBLANK(H27), "", H27)</f>
        <v/>
      </c>
      <c r="H78" s="8">
        <f>SUM($G$37:G78)</f>
        <v>6879</v>
      </c>
    </row>
    <row r="79" spans="6:8" s="5" customFormat="1" ht="12.75">
      <c r="F79" s="6">
        <v>43</v>
      </c>
      <c r="H79" s="8">
        <f>SUM($G$37:G79)</f>
        <v>6879</v>
      </c>
    </row>
    <row r="80" spans="6:8" s="5" customFormat="1" ht="12.75">
      <c r="F80" s="4">
        <v>44</v>
      </c>
      <c r="H80" s="8">
        <f>SUM($G$37:G80)</f>
        <v>6879</v>
      </c>
    </row>
    <row r="81" spans="6:8" s="5" customFormat="1" ht="12.75">
      <c r="F81" s="6">
        <v>45</v>
      </c>
      <c r="H81" s="8">
        <f>SUM($G$37:G81)</f>
        <v>6879</v>
      </c>
    </row>
    <row r="82" spans="6:8" s="5" customFormat="1" ht="12.75">
      <c r="F82" s="4">
        <v>46</v>
      </c>
      <c r="H82" s="8">
        <f>SUM($G$37:G82)</f>
        <v>6879</v>
      </c>
    </row>
    <row r="83" spans="6:8" s="5" customFormat="1" ht="12.75">
      <c r="F83" s="6">
        <v>47</v>
      </c>
      <c r="H83" s="8">
        <f>SUM($G$37:G83)</f>
        <v>6879</v>
      </c>
    </row>
    <row r="84" spans="6:8" s="5" customFormat="1" ht="12.75">
      <c r="F84" s="4">
        <v>48</v>
      </c>
      <c r="H84" s="8">
        <f>SUM($G$37:G84)</f>
        <v>6879</v>
      </c>
    </row>
    <row r="85" spans="6:8" s="5" customFormat="1" ht="12.75">
      <c r="F85" s="6">
        <v>49</v>
      </c>
      <c r="H85" s="8">
        <f>SUM($G$37:G85)</f>
        <v>6879</v>
      </c>
    </row>
    <row r="86" spans="6:8" s="5" customFormat="1" ht="12.75">
      <c r="H86" s="34"/>
    </row>
  </sheetData>
  <sheetProtection algorithmName="SHA-512" hashValue="C9F/BsIOPto/EUsIQzDWTrhTRoMtthtXIqthmjQLpDC+JEwmsq47RBfPE5L26lvMob/MFo5bSkxSMcTc1viltQ==" saltValue="W1U5b5oOnOB7hkz3LeaB9g==" spinCount="100000" sheet="1" objects="1" scenarios="1" selectLockedCells="1"/>
  <mergeCells count="62">
    <mergeCell ref="B2:V2"/>
    <mergeCell ref="B3:D3"/>
    <mergeCell ref="F3:H3"/>
    <mergeCell ref="J3:V3"/>
    <mergeCell ref="B7:B9"/>
    <mergeCell ref="C7:C9"/>
    <mergeCell ref="D7:D9"/>
    <mergeCell ref="E7:E9"/>
    <mergeCell ref="F7:F9"/>
    <mergeCell ref="G7:G9"/>
    <mergeCell ref="H7:H9"/>
    <mergeCell ref="B11:B13"/>
    <mergeCell ref="C11:C13"/>
    <mergeCell ref="D11:D13"/>
    <mergeCell ref="E11:E13"/>
    <mergeCell ref="F11:F13"/>
    <mergeCell ref="G11:G13"/>
    <mergeCell ref="H11:H13"/>
    <mergeCell ref="H15:H17"/>
    <mergeCell ref="B19:B21"/>
    <mergeCell ref="C19:C21"/>
    <mergeCell ref="D19:D21"/>
    <mergeCell ref="E19:E21"/>
    <mergeCell ref="F19:F21"/>
    <mergeCell ref="G19:G21"/>
    <mergeCell ref="H19:H21"/>
    <mergeCell ref="B15:B17"/>
    <mergeCell ref="C15:C17"/>
    <mergeCell ref="D15:D17"/>
    <mergeCell ref="E15:E17"/>
    <mergeCell ref="F15:F17"/>
    <mergeCell ref="G15:G17"/>
    <mergeCell ref="H23:H25"/>
    <mergeCell ref="B27:B29"/>
    <mergeCell ref="C27:C29"/>
    <mergeCell ref="D27:D29"/>
    <mergeCell ref="E27:E29"/>
    <mergeCell ref="F27:F29"/>
    <mergeCell ref="G27:G29"/>
    <mergeCell ref="H27:H29"/>
    <mergeCell ref="B23:B25"/>
    <mergeCell ref="C23:C25"/>
    <mergeCell ref="D23:D25"/>
    <mergeCell ref="E23:E25"/>
    <mergeCell ref="F23:F25"/>
    <mergeCell ref="G23:G25"/>
    <mergeCell ref="B30:E33"/>
    <mergeCell ref="F30:H33"/>
    <mergeCell ref="J30:K33"/>
    <mergeCell ref="M30:N33"/>
    <mergeCell ref="P30:R33"/>
    <mergeCell ref="J56:K56"/>
    <mergeCell ref="J28:K29"/>
    <mergeCell ref="M28:N29"/>
    <mergeCell ref="P28:R29"/>
    <mergeCell ref="T28:V29"/>
    <mergeCell ref="T30:V33"/>
    <mergeCell ref="J49:K49"/>
    <mergeCell ref="J50:K50"/>
    <mergeCell ref="J52:K52"/>
    <mergeCell ref="J53:K53"/>
    <mergeCell ref="J55:K55"/>
  </mergeCells>
  <conditionalFormatting sqref="B7 B27:H29">
    <cfRule type="cellIs" dxfId="207" priority="13" operator="greaterThan">
      <formula>0</formula>
    </cfRule>
    <cfRule type="cellIs" dxfId="206" priority="14" operator="lessThan">
      <formula>0</formula>
    </cfRule>
  </conditionalFormatting>
  <conditionalFormatting sqref="B6:H6 B10:H10 B14:H14 B18:H18 B22:H22 B26:H26">
    <cfRule type="expression" dxfId="205" priority="11">
      <formula>MONTH(B6)&lt;&gt;MONTH($C$36)</formula>
    </cfRule>
    <cfRule type="expression" dxfId="204" priority="12">
      <formula>MONTH(B6)&lt;&gt;MONTH($B$35)</formula>
    </cfRule>
  </conditionalFormatting>
  <conditionalFormatting sqref="B11:H13">
    <cfRule type="cellIs" dxfId="203" priority="7" operator="greaterThan">
      <formula>0</formula>
    </cfRule>
    <cfRule type="cellIs" dxfId="202" priority="8" operator="lessThan">
      <formula>0</formula>
    </cfRule>
  </conditionalFormatting>
  <conditionalFormatting sqref="B15:H17">
    <cfRule type="cellIs" dxfId="201" priority="5" operator="greaterThan">
      <formula>0</formula>
    </cfRule>
    <cfRule type="cellIs" dxfId="200" priority="6" operator="lessThan">
      <formula>0</formula>
    </cfRule>
  </conditionalFormatting>
  <conditionalFormatting sqref="B19:H21">
    <cfRule type="cellIs" dxfId="199" priority="3" operator="greaterThan">
      <formula>0</formula>
    </cfRule>
    <cfRule type="cellIs" dxfId="198" priority="4" operator="lessThan">
      <formula>0</formula>
    </cfRule>
  </conditionalFormatting>
  <conditionalFormatting sqref="B23:H25">
    <cfRule type="cellIs" dxfId="197" priority="1" operator="greaterThan">
      <formula>0</formula>
    </cfRule>
    <cfRule type="cellIs" dxfId="196" priority="2" operator="lessThan">
      <formula>0</formula>
    </cfRule>
  </conditionalFormatting>
  <conditionalFormatting sqref="C7:H9">
    <cfRule type="cellIs" dxfId="195" priority="9" operator="greaterThan">
      <formula>0</formula>
    </cfRule>
    <cfRule type="cellIs" dxfId="194" priority="10" operator="lessThan">
      <formula>0</formula>
    </cfRule>
  </conditionalFormatting>
  <conditionalFormatting sqref="F30:H33">
    <cfRule type="cellIs" dxfId="193" priority="15" operator="greaterThan">
      <formula>0</formula>
    </cfRule>
    <cfRule type="cellIs" dxfId="192" priority="16" operator="lessThan">
      <formula>0</formula>
    </cfRule>
  </conditionalFormatting>
  <dataValidations count="3">
    <dataValidation type="list" allowBlank="1" showErrorMessage="1" sqref="C38" xr:uid="{EBE1AF88-BFF5-40AD-9083-6D2948F14F9A}">
      <formula1>$C$40:$C$46</formula1>
    </dataValidation>
    <dataValidation allowBlank="1" showErrorMessage="1" sqref="B3:D3" xr:uid="{E42A5B66-0F1B-428D-B3D4-74F396C28DC2}"/>
    <dataValidation allowBlank="1" showInputMessage="1" showErrorMessage="1" sqref="F3:H3" xr:uid="{124AC213-D66C-46D2-836D-BB46803BFC73}"/>
  </dataValidations>
  <pageMargins left="0" right="0" top="0" bottom="0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A29A8-A9AA-4AD1-AEDA-F54989442565}">
  <sheetPr codeName="Sheet10">
    <outlinePr summaryBelow="0" summaryRight="0"/>
  </sheetPr>
  <dimension ref="A1:Z86"/>
  <sheetViews>
    <sheetView showGridLines="0" zoomScale="70" zoomScaleNormal="70" workbookViewId="0">
      <selection activeCell="F15" sqref="F15:F17"/>
    </sheetView>
  </sheetViews>
  <sheetFormatPr defaultColWidth="12.5703125" defaultRowHeight="15.75" customHeight="1"/>
  <cols>
    <col min="1" max="1" width="6.42578125" style="25" customWidth="1"/>
    <col min="2" max="8" width="10.42578125" style="25" customWidth="1"/>
    <col min="9" max="9" width="1.140625" style="25" customWidth="1"/>
    <col min="10" max="22" width="10.42578125" style="25" customWidth="1"/>
    <col min="23" max="16384" width="12.5703125" style="25"/>
  </cols>
  <sheetData>
    <row r="1" spans="1:26" ht="7.5" customHeight="1">
      <c r="A1" s="26"/>
      <c r="B1" s="18"/>
      <c r="C1" s="18"/>
      <c r="D1" s="18"/>
      <c r="E1" s="18"/>
      <c r="F1" s="18"/>
      <c r="G1" s="18"/>
      <c r="H1" s="18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204.75" customHeight="1">
      <c r="A2" s="34"/>
      <c r="B2" s="52" t="e" vm="1">
        <v>#VALUE!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27"/>
      <c r="X2" s="27"/>
      <c r="Y2" s="27"/>
      <c r="Z2" s="27"/>
    </row>
    <row r="3" spans="1:26" ht="18.75" customHeight="1">
      <c r="A3" s="34"/>
      <c r="B3" s="66" t="s">
        <v>26</v>
      </c>
      <c r="C3" s="127"/>
      <c r="D3" s="127"/>
      <c r="E3" s="10"/>
      <c r="F3" s="67">
        <v>2024</v>
      </c>
      <c r="G3" s="127"/>
      <c r="H3" s="128"/>
      <c r="I3" s="11"/>
      <c r="J3" s="55" t="s">
        <v>1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2"/>
      <c r="W3" s="28"/>
      <c r="X3" s="28"/>
      <c r="Y3" s="28"/>
      <c r="Z3" s="28"/>
    </row>
    <row r="4" spans="1:26" ht="12.75">
      <c r="A4" s="29"/>
      <c r="B4" s="12" t="s">
        <v>2</v>
      </c>
      <c r="C4" s="13" t="s">
        <v>3</v>
      </c>
      <c r="D4" s="12" t="s">
        <v>4</v>
      </c>
      <c r="E4" s="13" t="s">
        <v>5</v>
      </c>
      <c r="F4" s="12" t="s">
        <v>6</v>
      </c>
      <c r="G4" s="13" t="s">
        <v>7</v>
      </c>
      <c r="H4" s="12" t="s">
        <v>8</v>
      </c>
      <c r="I4" s="14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30"/>
      <c r="X4" s="30"/>
      <c r="Y4" s="30"/>
      <c r="Z4" s="30"/>
    </row>
    <row r="5" spans="1:26" ht="12.75">
      <c r="A5" s="34"/>
      <c r="B5" s="17"/>
      <c r="C5" s="18"/>
      <c r="D5" s="18"/>
      <c r="E5" s="18"/>
      <c r="F5" s="18"/>
      <c r="G5" s="18"/>
      <c r="H5" s="18"/>
      <c r="I5" s="19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31"/>
      <c r="X5" s="31"/>
      <c r="Y5" s="31"/>
      <c r="Z5" s="31"/>
    </row>
    <row r="6" spans="1:26" ht="12" customHeight="1">
      <c r="A6" s="32"/>
      <c r="B6" s="1">
        <f>C36-WEEKDAY(C36,1)+1</f>
        <v>45536</v>
      </c>
      <c r="C6" s="2">
        <f>B6+1</f>
        <v>45537</v>
      </c>
      <c r="D6" s="2">
        <f t="shared" ref="D6:H6" si="0">C6+1</f>
        <v>45538</v>
      </c>
      <c r="E6" s="2">
        <f t="shared" si="0"/>
        <v>45539</v>
      </c>
      <c r="F6" s="2">
        <f t="shared" si="0"/>
        <v>45540</v>
      </c>
      <c r="G6" s="2">
        <f t="shared" si="0"/>
        <v>45541</v>
      </c>
      <c r="H6" s="3">
        <f t="shared" si="0"/>
        <v>45542</v>
      </c>
      <c r="I6" s="21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33"/>
      <c r="X6" s="33"/>
      <c r="Y6" s="33"/>
      <c r="Z6" s="33"/>
    </row>
    <row r="7" spans="1:26" ht="18" customHeight="1">
      <c r="A7" s="34"/>
      <c r="B7" s="64"/>
      <c r="C7" s="60"/>
      <c r="D7" s="60"/>
      <c r="E7" s="60"/>
      <c r="F7" s="60"/>
      <c r="G7" s="60"/>
      <c r="H7" s="58"/>
      <c r="I7" s="19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31"/>
      <c r="X7" s="31"/>
      <c r="Y7" s="31"/>
      <c r="Z7" s="31"/>
    </row>
    <row r="8" spans="1:26" ht="18" customHeight="1">
      <c r="A8" s="34"/>
      <c r="B8" s="59"/>
      <c r="C8" s="119"/>
      <c r="D8" s="119"/>
      <c r="E8" s="119"/>
      <c r="F8" s="119"/>
      <c r="G8" s="119"/>
      <c r="H8" s="120"/>
      <c r="I8" s="19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31"/>
      <c r="X8" s="31"/>
      <c r="Y8" s="31"/>
      <c r="Z8" s="31"/>
    </row>
    <row r="9" spans="1:26" ht="18" customHeight="1">
      <c r="A9" s="34"/>
      <c r="B9" s="65"/>
      <c r="C9" s="121"/>
      <c r="D9" s="121"/>
      <c r="E9" s="121"/>
      <c r="F9" s="121"/>
      <c r="G9" s="121"/>
      <c r="H9" s="122"/>
      <c r="I9" s="1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31"/>
      <c r="X9" s="31"/>
      <c r="Y9" s="31"/>
      <c r="Z9" s="31"/>
    </row>
    <row r="10" spans="1:26" ht="12" customHeight="1">
      <c r="A10" s="32"/>
      <c r="B10" s="1">
        <f>H6+1</f>
        <v>45543</v>
      </c>
      <c r="C10" s="2">
        <f t="shared" ref="C10:H10" si="1">B10+1</f>
        <v>45544</v>
      </c>
      <c r="D10" s="2">
        <f t="shared" si="1"/>
        <v>45545</v>
      </c>
      <c r="E10" s="2">
        <f t="shared" si="1"/>
        <v>45546</v>
      </c>
      <c r="F10" s="2">
        <f t="shared" si="1"/>
        <v>45547</v>
      </c>
      <c r="G10" s="2">
        <f t="shared" si="1"/>
        <v>45548</v>
      </c>
      <c r="H10" s="3">
        <f t="shared" si="1"/>
        <v>45549</v>
      </c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33"/>
      <c r="X10" s="33"/>
      <c r="Y10" s="33"/>
      <c r="Z10" s="33"/>
    </row>
    <row r="11" spans="1:26" ht="18" customHeight="1">
      <c r="A11" s="34"/>
      <c r="B11" s="59"/>
      <c r="C11" s="60"/>
      <c r="D11" s="60"/>
      <c r="E11" s="60"/>
      <c r="F11" s="60"/>
      <c r="G11" s="60"/>
      <c r="H11" s="58"/>
      <c r="I11" s="19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31"/>
      <c r="X11" s="31"/>
      <c r="Y11" s="31"/>
      <c r="Z11" s="31"/>
    </row>
    <row r="12" spans="1:26" ht="18" customHeight="1">
      <c r="A12" s="34"/>
      <c r="B12" s="123"/>
      <c r="C12" s="119"/>
      <c r="D12" s="119"/>
      <c r="E12" s="119"/>
      <c r="F12" s="119"/>
      <c r="G12" s="119"/>
      <c r="H12" s="120"/>
      <c r="I12" s="1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31"/>
      <c r="X12" s="31"/>
      <c r="Y12" s="31"/>
      <c r="Z12" s="31"/>
    </row>
    <row r="13" spans="1:26" ht="18" customHeight="1">
      <c r="A13" s="34"/>
      <c r="B13" s="124"/>
      <c r="C13" s="121"/>
      <c r="D13" s="121"/>
      <c r="E13" s="121"/>
      <c r="F13" s="121"/>
      <c r="G13" s="121"/>
      <c r="H13" s="122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31"/>
      <c r="X13" s="31"/>
      <c r="Y13" s="31"/>
      <c r="Z13" s="31"/>
    </row>
    <row r="14" spans="1:26" ht="12" customHeight="1">
      <c r="A14" s="32"/>
      <c r="B14" s="1">
        <f>H10+1</f>
        <v>45550</v>
      </c>
      <c r="C14" s="2">
        <f t="shared" ref="C14:H14" si="2">B14+1</f>
        <v>45551</v>
      </c>
      <c r="D14" s="2">
        <f t="shared" si="2"/>
        <v>45552</v>
      </c>
      <c r="E14" s="2">
        <f t="shared" si="2"/>
        <v>45553</v>
      </c>
      <c r="F14" s="2">
        <f t="shared" si="2"/>
        <v>45554</v>
      </c>
      <c r="G14" s="2">
        <f t="shared" si="2"/>
        <v>45555</v>
      </c>
      <c r="H14" s="3">
        <f t="shared" si="2"/>
        <v>45556</v>
      </c>
      <c r="I14" s="21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3"/>
      <c r="X14" s="33"/>
      <c r="Y14" s="33"/>
      <c r="Z14" s="33"/>
    </row>
    <row r="15" spans="1:26" ht="18" customHeight="1">
      <c r="A15" s="34"/>
      <c r="B15" s="59"/>
      <c r="C15" s="60"/>
      <c r="D15" s="60"/>
      <c r="E15" s="60"/>
      <c r="F15" s="60"/>
      <c r="G15" s="60"/>
      <c r="H15" s="58"/>
      <c r="I15" s="19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31"/>
      <c r="X15" s="31"/>
      <c r="Y15" s="31"/>
      <c r="Z15" s="31"/>
    </row>
    <row r="16" spans="1:26" ht="18" customHeight="1">
      <c r="A16" s="34"/>
      <c r="B16" s="123"/>
      <c r="C16" s="119"/>
      <c r="D16" s="119"/>
      <c r="E16" s="119"/>
      <c r="F16" s="119"/>
      <c r="G16" s="119"/>
      <c r="H16" s="120"/>
      <c r="I16" s="1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31"/>
      <c r="X16" s="31"/>
      <c r="Y16" s="31"/>
      <c r="Z16" s="31"/>
    </row>
    <row r="17" spans="1:26" ht="18" customHeight="1">
      <c r="A17" s="34"/>
      <c r="B17" s="124"/>
      <c r="C17" s="121"/>
      <c r="D17" s="121"/>
      <c r="E17" s="121"/>
      <c r="F17" s="121"/>
      <c r="G17" s="121"/>
      <c r="H17" s="122"/>
      <c r="I17" s="19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31"/>
      <c r="X17" s="31"/>
      <c r="Y17" s="31"/>
      <c r="Z17" s="31"/>
    </row>
    <row r="18" spans="1:26" ht="12" customHeight="1">
      <c r="A18" s="32"/>
      <c r="B18" s="1">
        <f>H14+1</f>
        <v>45557</v>
      </c>
      <c r="C18" s="2">
        <f t="shared" ref="C18:H18" si="3">B18+1</f>
        <v>45558</v>
      </c>
      <c r="D18" s="2">
        <f t="shared" si="3"/>
        <v>45559</v>
      </c>
      <c r="E18" s="2">
        <f t="shared" si="3"/>
        <v>45560</v>
      </c>
      <c r="F18" s="2">
        <f t="shared" si="3"/>
        <v>45561</v>
      </c>
      <c r="G18" s="2">
        <f t="shared" si="3"/>
        <v>45562</v>
      </c>
      <c r="H18" s="3">
        <f t="shared" si="3"/>
        <v>45563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33"/>
      <c r="X18" s="33"/>
      <c r="Y18" s="33"/>
      <c r="Z18" s="33"/>
    </row>
    <row r="19" spans="1:26" ht="18" customHeight="1">
      <c r="A19" s="34"/>
      <c r="B19" s="59"/>
      <c r="C19" s="60"/>
      <c r="D19" s="60"/>
      <c r="E19" s="60"/>
      <c r="F19" s="60"/>
      <c r="G19" s="60"/>
      <c r="H19" s="58"/>
      <c r="I19" s="19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31"/>
      <c r="X19" s="31"/>
      <c r="Y19" s="31"/>
      <c r="Z19" s="31"/>
    </row>
    <row r="20" spans="1:26" ht="18" customHeight="1">
      <c r="A20" s="34"/>
      <c r="B20" s="123"/>
      <c r="C20" s="119"/>
      <c r="D20" s="119"/>
      <c r="E20" s="119"/>
      <c r="F20" s="119"/>
      <c r="G20" s="119"/>
      <c r="H20" s="1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31"/>
      <c r="X20" s="31"/>
      <c r="Y20" s="31"/>
      <c r="Z20" s="31"/>
    </row>
    <row r="21" spans="1:26" ht="18" customHeight="1">
      <c r="A21" s="34"/>
      <c r="B21" s="124"/>
      <c r="C21" s="121"/>
      <c r="D21" s="121"/>
      <c r="E21" s="121"/>
      <c r="F21" s="121"/>
      <c r="G21" s="121"/>
      <c r="H21" s="122"/>
      <c r="I21" s="19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31"/>
      <c r="X21" s="31"/>
      <c r="Y21" s="31"/>
      <c r="Z21" s="31"/>
    </row>
    <row r="22" spans="1:26" ht="12" customHeight="1">
      <c r="A22" s="32"/>
      <c r="B22" s="1">
        <f>H18+1</f>
        <v>45564</v>
      </c>
      <c r="C22" s="2">
        <f t="shared" ref="C22:H22" si="4">B22+1</f>
        <v>45565</v>
      </c>
      <c r="D22" s="2">
        <f t="shared" si="4"/>
        <v>45566</v>
      </c>
      <c r="E22" s="2">
        <f t="shared" si="4"/>
        <v>45567</v>
      </c>
      <c r="F22" s="2">
        <f t="shared" si="4"/>
        <v>45568</v>
      </c>
      <c r="G22" s="2">
        <f t="shared" si="4"/>
        <v>45569</v>
      </c>
      <c r="H22" s="3">
        <f t="shared" si="4"/>
        <v>45570</v>
      </c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33"/>
      <c r="X22" s="33"/>
      <c r="Y22" s="33"/>
      <c r="Z22" s="33"/>
    </row>
    <row r="23" spans="1:26" ht="18" customHeight="1">
      <c r="A23" s="34"/>
      <c r="B23" s="59"/>
      <c r="C23" s="60"/>
      <c r="D23" s="60"/>
      <c r="E23" s="60"/>
      <c r="F23" s="60"/>
      <c r="G23" s="60"/>
      <c r="H23" s="58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31"/>
      <c r="X23" s="31"/>
      <c r="Y23" s="31"/>
      <c r="Z23" s="31"/>
    </row>
    <row r="24" spans="1:26" ht="18" customHeight="1">
      <c r="A24" s="34"/>
      <c r="B24" s="123"/>
      <c r="C24" s="119"/>
      <c r="D24" s="119"/>
      <c r="E24" s="119"/>
      <c r="F24" s="119"/>
      <c r="G24" s="119"/>
      <c r="H24" s="120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31"/>
      <c r="X24" s="31"/>
      <c r="Y24" s="31"/>
      <c r="Z24" s="31"/>
    </row>
    <row r="25" spans="1:26" ht="18" customHeight="1">
      <c r="A25" s="34"/>
      <c r="B25" s="124"/>
      <c r="C25" s="121"/>
      <c r="D25" s="121"/>
      <c r="E25" s="121"/>
      <c r="F25" s="121"/>
      <c r="G25" s="121"/>
      <c r="H25" s="122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31"/>
      <c r="X25" s="31"/>
      <c r="Y25" s="31"/>
      <c r="Z25" s="31"/>
    </row>
    <row r="26" spans="1:26" ht="12" customHeight="1">
      <c r="A26" s="32"/>
      <c r="B26" s="1">
        <f>H22+1</f>
        <v>45571</v>
      </c>
      <c r="C26" s="2">
        <f t="shared" ref="C26:H26" si="5">B26+1</f>
        <v>45572</v>
      </c>
      <c r="D26" s="2">
        <f t="shared" si="5"/>
        <v>45573</v>
      </c>
      <c r="E26" s="2">
        <f t="shared" si="5"/>
        <v>45574</v>
      </c>
      <c r="F26" s="2">
        <f t="shared" si="5"/>
        <v>45575</v>
      </c>
      <c r="G26" s="2">
        <f t="shared" si="5"/>
        <v>45576</v>
      </c>
      <c r="H26" s="3">
        <f t="shared" si="5"/>
        <v>45577</v>
      </c>
      <c r="I26" s="2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33"/>
      <c r="X26" s="33"/>
      <c r="Y26" s="33"/>
      <c r="Z26" s="33"/>
    </row>
    <row r="27" spans="1:26" ht="18" customHeight="1">
      <c r="A27" s="34"/>
      <c r="B27" s="59"/>
      <c r="C27" s="60"/>
      <c r="D27" s="60"/>
      <c r="E27" s="60"/>
      <c r="F27" s="60"/>
      <c r="G27" s="60"/>
      <c r="H27" s="61"/>
      <c r="I27" s="19"/>
      <c r="J27" s="23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31"/>
      <c r="X27" s="31"/>
      <c r="Y27" s="31"/>
      <c r="Z27" s="31"/>
    </row>
    <row r="28" spans="1:26" ht="18" customHeight="1">
      <c r="A28" s="34"/>
      <c r="B28" s="123"/>
      <c r="C28" s="119"/>
      <c r="D28" s="119"/>
      <c r="E28" s="119"/>
      <c r="F28" s="119"/>
      <c r="G28" s="119"/>
      <c r="H28" s="125"/>
      <c r="I28" s="19"/>
      <c r="J28" s="38" t="s">
        <v>9</v>
      </c>
      <c r="K28" s="80"/>
      <c r="L28" s="20"/>
      <c r="M28" s="39" t="s">
        <v>10</v>
      </c>
      <c r="N28" s="80"/>
      <c r="O28" s="20"/>
      <c r="P28" s="40" t="s">
        <v>11</v>
      </c>
      <c r="Q28" s="81"/>
      <c r="R28" s="82"/>
      <c r="S28" s="20"/>
      <c r="T28" s="41" t="e" vm="2">
        <v>#VALUE!</v>
      </c>
      <c r="U28" s="83"/>
      <c r="V28" s="84"/>
      <c r="W28" s="31"/>
      <c r="X28" s="31"/>
      <c r="Y28" s="31"/>
      <c r="Z28" s="31"/>
    </row>
    <row r="29" spans="1:26" ht="18" customHeight="1">
      <c r="A29" s="34"/>
      <c r="B29" s="124"/>
      <c r="C29" s="121"/>
      <c r="D29" s="121"/>
      <c r="E29" s="121"/>
      <c r="F29" s="121"/>
      <c r="G29" s="121"/>
      <c r="H29" s="126"/>
      <c r="I29" s="19"/>
      <c r="J29" s="86"/>
      <c r="K29" s="87"/>
      <c r="L29" s="20"/>
      <c r="M29" s="86"/>
      <c r="N29" s="87"/>
      <c r="O29" s="20"/>
      <c r="P29" s="88"/>
      <c r="Q29" s="89"/>
      <c r="R29" s="90"/>
      <c r="S29" s="20"/>
      <c r="T29" s="91"/>
      <c r="U29" s="92"/>
      <c r="V29" s="93"/>
      <c r="W29" s="31"/>
      <c r="X29" s="31"/>
      <c r="Y29" s="31"/>
      <c r="Z29" s="31"/>
    </row>
    <row r="30" spans="1:26" ht="11.25" customHeight="1">
      <c r="A30" s="34"/>
      <c r="B30" s="42" t="s">
        <v>12</v>
      </c>
      <c r="C30" s="94"/>
      <c r="D30" s="94"/>
      <c r="E30" s="94"/>
      <c r="F30" s="43">
        <f>J56</f>
        <v>0</v>
      </c>
      <c r="G30" s="95"/>
      <c r="H30" s="96"/>
      <c r="I30" s="20"/>
      <c r="J30" s="44">
        <f>J47</f>
        <v>0</v>
      </c>
      <c r="K30" s="97"/>
      <c r="L30" s="20"/>
      <c r="M30" s="45">
        <f>K47</f>
        <v>0</v>
      </c>
      <c r="N30" s="97"/>
      <c r="O30" s="20"/>
      <c r="P30" s="46" t="str">
        <f>J50</f>
        <v/>
      </c>
      <c r="Q30" s="98"/>
      <c r="R30" s="99"/>
      <c r="S30" s="20"/>
      <c r="T30" s="47" t="str">
        <f>J53</f>
        <v>🔥GLORIOUS🔥</v>
      </c>
      <c r="U30" s="100"/>
      <c r="V30" s="101"/>
      <c r="W30" s="31"/>
      <c r="X30" s="31"/>
      <c r="Y30" s="31"/>
      <c r="Z30" s="31"/>
    </row>
    <row r="31" spans="1:26" ht="11.25" customHeight="1">
      <c r="A31" s="34"/>
      <c r="B31" s="102"/>
      <c r="C31" s="94"/>
      <c r="D31" s="94"/>
      <c r="E31" s="94"/>
      <c r="F31" s="95"/>
      <c r="G31" s="95"/>
      <c r="H31" s="96"/>
      <c r="I31" s="20"/>
      <c r="J31" s="103"/>
      <c r="K31" s="99"/>
      <c r="L31" s="20"/>
      <c r="M31" s="103"/>
      <c r="N31" s="99"/>
      <c r="O31" s="20"/>
      <c r="P31" s="103"/>
      <c r="Q31" s="104"/>
      <c r="R31" s="99"/>
      <c r="S31" s="20"/>
      <c r="T31" s="105"/>
      <c r="U31" s="106"/>
      <c r="V31" s="101"/>
      <c r="W31" s="31"/>
      <c r="X31" s="31"/>
      <c r="Y31" s="31"/>
      <c r="Z31" s="31"/>
    </row>
    <row r="32" spans="1:26" ht="11.25" customHeight="1">
      <c r="A32" s="34"/>
      <c r="B32" s="102"/>
      <c r="C32" s="94"/>
      <c r="D32" s="94"/>
      <c r="E32" s="94"/>
      <c r="F32" s="95"/>
      <c r="G32" s="95"/>
      <c r="H32" s="96"/>
      <c r="I32" s="20"/>
      <c r="J32" s="103"/>
      <c r="K32" s="99"/>
      <c r="L32" s="20"/>
      <c r="M32" s="103"/>
      <c r="N32" s="99"/>
      <c r="O32" s="20"/>
      <c r="P32" s="103"/>
      <c r="Q32" s="104"/>
      <c r="R32" s="99"/>
      <c r="S32" s="20"/>
      <c r="T32" s="105"/>
      <c r="U32" s="106"/>
      <c r="V32" s="101"/>
      <c r="W32" s="31"/>
      <c r="X32" s="31"/>
      <c r="Y32" s="31"/>
      <c r="Z32" s="31"/>
    </row>
    <row r="33" spans="2:26" ht="11.25" customHeight="1">
      <c r="B33" s="107"/>
      <c r="C33" s="108"/>
      <c r="D33" s="108"/>
      <c r="E33" s="108"/>
      <c r="F33" s="109"/>
      <c r="G33" s="109"/>
      <c r="H33" s="110"/>
      <c r="I33" s="24"/>
      <c r="J33" s="111"/>
      <c r="K33" s="112"/>
      <c r="L33" s="24"/>
      <c r="M33" s="111"/>
      <c r="N33" s="112"/>
      <c r="O33" s="24"/>
      <c r="P33" s="111"/>
      <c r="Q33" s="113"/>
      <c r="R33" s="112"/>
      <c r="S33" s="24"/>
      <c r="T33" s="114"/>
      <c r="U33" s="115"/>
      <c r="V33" s="116"/>
      <c r="W33" s="31"/>
      <c r="X33" s="31"/>
      <c r="Y33" s="31"/>
      <c r="Z33" s="31"/>
    </row>
    <row r="34" spans="2:26" ht="12.75">
      <c r="B34" s="18"/>
      <c r="C34" s="18"/>
      <c r="D34" s="18"/>
      <c r="E34" s="18"/>
      <c r="F34" s="18"/>
      <c r="G34" s="18"/>
      <c r="H34" s="18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2:26" s="5" customFormat="1" ht="12.75" hidden="1">
      <c r="B35" s="4" t="e">
        <f ca="1">DATE(F3,_xludf.XMATCH(B3,B40:B51),1)</f>
        <v>#NAME?</v>
      </c>
      <c r="C35" s="4" t="e">
        <f ca="1">_xludf.XMATCH(C38,C40:C46)</f>
        <v>#NAME?</v>
      </c>
      <c r="F35" s="4" t="s">
        <v>13</v>
      </c>
      <c r="G35" s="4" t="s">
        <v>14</v>
      </c>
      <c r="H35" s="5" t="s">
        <v>15</v>
      </c>
    </row>
    <row r="36" spans="2:26" s="5" customFormat="1" ht="12.75">
      <c r="C36" s="5">
        <f>DATE(F3,MATCH(B3,B40:B52,0),1)</f>
        <v>45536</v>
      </c>
      <c r="F36" s="6"/>
      <c r="G36" s="4">
        <v>0</v>
      </c>
      <c r="I36" s="4"/>
      <c r="J36" s="6"/>
      <c r="M36" s="4"/>
    </row>
    <row r="37" spans="2:26" s="5" customFormat="1" ht="12.75">
      <c r="F37" s="6">
        <v>1</v>
      </c>
      <c r="G37" s="4" t="str">
        <f>IF(ISBLANK(B7), "", B7)</f>
        <v/>
      </c>
      <c r="H37" s="8" t="str">
        <f>IF(SUM($G$37:G37) = SUM($G$37:G37), "", SUM($G$37:G37))</f>
        <v/>
      </c>
      <c r="I37" s="4" t="s">
        <v>16</v>
      </c>
      <c r="J37" s="6">
        <f>SUMIF(G37:G85,"&gt;0")</f>
        <v>0</v>
      </c>
      <c r="M37" s="4"/>
    </row>
    <row r="38" spans="2:26" s="5" customFormat="1" ht="12.75">
      <c r="B38" s="7" t="s">
        <v>17</v>
      </c>
      <c r="C38" s="4" t="s">
        <v>2</v>
      </c>
      <c r="F38" s="4">
        <v>2</v>
      </c>
      <c r="G38" s="4" t="str">
        <f>IF(ISBLANK(C7), "", C7)</f>
        <v/>
      </c>
      <c r="H38" s="8">
        <f>SUM($G$37:G38)</f>
        <v>0</v>
      </c>
      <c r="I38" s="4" t="s">
        <v>18</v>
      </c>
      <c r="J38" s="4">
        <f>SUMIF(G37:G85,"&lt;0")</f>
        <v>0</v>
      </c>
    </row>
    <row r="39" spans="2:26" s="5" customFormat="1" ht="12.75">
      <c r="F39" s="6">
        <v>3</v>
      </c>
      <c r="G39" s="4" t="str">
        <f>IF(ISBLANK(D7), "", D7)</f>
        <v/>
      </c>
      <c r="H39" s="8">
        <f>SUM($G$37:G39)</f>
        <v>0</v>
      </c>
    </row>
    <row r="40" spans="2:26" s="5" customFormat="1" ht="12.75">
      <c r="B40" s="4" t="s">
        <v>0</v>
      </c>
      <c r="C40" s="4" t="s">
        <v>2</v>
      </c>
      <c r="F40" s="4">
        <v>4</v>
      </c>
      <c r="G40" s="4" t="str">
        <f>IF(ISBLANK(E7), "", E7)</f>
        <v/>
      </c>
      <c r="H40" s="8">
        <f>SUM($G$37:G40)</f>
        <v>0</v>
      </c>
    </row>
    <row r="41" spans="2:26" s="5" customFormat="1" ht="12.75">
      <c r="B41" s="4" t="s">
        <v>19</v>
      </c>
      <c r="C41" s="4" t="s">
        <v>3</v>
      </c>
      <c r="F41" s="6">
        <v>5</v>
      </c>
      <c r="G41" s="4" t="str">
        <f>IF(ISBLANK(F7), "", F7)</f>
        <v/>
      </c>
      <c r="H41" s="8">
        <f>SUM($G$37:G41)</f>
        <v>0</v>
      </c>
      <c r="J41" s="4" t="s">
        <v>16</v>
      </c>
      <c r="K41" s="4" t="s">
        <v>18</v>
      </c>
    </row>
    <row r="42" spans="2:26" s="5" customFormat="1" ht="12.75">
      <c r="B42" s="4" t="s">
        <v>20</v>
      </c>
      <c r="C42" s="4" t="s">
        <v>4</v>
      </c>
      <c r="F42" s="4">
        <v>6</v>
      </c>
      <c r="G42" s="4" t="str">
        <f>IF(ISBLANK(G7), "", G7)</f>
        <v/>
      </c>
      <c r="H42" s="8">
        <f>SUM($G$37:G42)</f>
        <v>0</v>
      </c>
      <c r="I42" s="6"/>
      <c r="J42" s="6">
        <f>SUMIF(G37:G85,"&gt;0")</f>
        <v>0</v>
      </c>
      <c r="K42" s="6">
        <f>SUMIF(G37:G85,"&lt;0")</f>
        <v>0</v>
      </c>
    </row>
    <row r="43" spans="2:26" s="5" customFormat="1" ht="12.75">
      <c r="B43" s="4" t="s">
        <v>21</v>
      </c>
      <c r="C43" s="4" t="s">
        <v>5</v>
      </c>
      <c r="F43" s="6">
        <v>7</v>
      </c>
      <c r="G43" s="4" t="str">
        <f>IF(ISBLANK(H7), "", H7)</f>
        <v/>
      </c>
      <c r="H43" s="8">
        <f>SUM($G$37:G43)</f>
        <v>0</v>
      </c>
    </row>
    <row r="44" spans="2:26" s="5" customFormat="1" ht="12.75">
      <c r="B44" s="4" t="s">
        <v>22</v>
      </c>
      <c r="C44" s="4" t="s">
        <v>6</v>
      </c>
      <c r="F44" s="4">
        <v>8</v>
      </c>
      <c r="G44" s="4" t="str">
        <f>IF(ISBLANK(B11), "", B11)</f>
        <v/>
      </c>
      <c r="H44" s="8">
        <f>SUM($G$37:G44)</f>
        <v>0</v>
      </c>
    </row>
    <row r="45" spans="2:26" s="5" customFormat="1" ht="12.75">
      <c r="B45" s="4" t="s">
        <v>23</v>
      </c>
      <c r="C45" s="4" t="s">
        <v>7</v>
      </c>
      <c r="F45" s="6">
        <v>9</v>
      </c>
      <c r="G45" s="4" t="str">
        <f>IF(ISBLANK(C11), "", C11)</f>
        <v/>
      </c>
      <c r="H45" s="8">
        <f>SUM($G$37:G45)</f>
        <v>0</v>
      </c>
    </row>
    <row r="46" spans="2:26" s="5" customFormat="1" ht="12.75">
      <c r="B46" s="4" t="s">
        <v>24</v>
      </c>
      <c r="C46" s="4" t="s">
        <v>8</v>
      </c>
      <c r="F46" s="4">
        <v>10</v>
      </c>
      <c r="G46" s="4" t="str">
        <f>IF(ISBLANK(D11), "", D11)</f>
        <v/>
      </c>
      <c r="H46" s="8">
        <f>SUM($G$37:G46)</f>
        <v>0</v>
      </c>
      <c r="J46" s="4" t="s">
        <v>9</v>
      </c>
      <c r="K46" s="4" t="s">
        <v>10</v>
      </c>
    </row>
    <row r="47" spans="2:26" s="5" customFormat="1" ht="12.75">
      <c r="B47" s="4" t="s">
        <v>25</v>
      </c>
      <c r="F47" s="6">
        <v>11</v>
      </c>
      <c r="G47" s="4">
        <f>E11</f>
        <v>0</v>
      </c>
      <c r="H47" s="8">
        <f>SUM($G$37:G47)</f>
        <v>0</v>
      </c>
      <c r="J47" s="4">
        <f>COUNTIF(G37:G78,"&gt;1")</f>
        <v>0</v>
      </c>
      <c r="K47" s="4">
        <f>COUNTIF(G37:G78,"&lt;0")</f>
        <v>0</v>
      </c>
    </row>
    <row r="48" spans="2:26" s="5" customFormat="1" ht="12.75">
      <c r="B48" s="4" t="s">
        <v>26</v>
      </c>
      <c r="F48" s="4">
        <v>12</v>
      </c>
      <c r="G48" s="4" t="str">
        <f>IF(ISBLANK(F11), "", F11)</f>
        <v/>
      </c>
      <c r="H48" s="8">
        <f>SUM($G$37:G48)</f>
        <v>0</v>
      </c>
    </row>
    <row r="49" spans="2:11" s="5" customFormat="1" ht="15.75" customHeight="1">
      <c r="B49" s="4" t="s">
        <v>27</v>
      </c>
      <c r="F49" s="6">
        <v>13</v>
      </c>
      <c r="G49" s="4" t="str">
        <f>IF(ISBLANK(G11), "", G11)</f>
        <v/>
      </c>
      <c r="H49" s="8">
        <f>SUM($G$37:G49)</f>
        <v>0</v>
      </c>
      <c r="J49" s="36" t="s">
        <v>28</v>
      </c>
      <c r="K49" s="36"/>
    </row>
    <row r="50" spans="2:11" s="5" customFormat="1" ht="12.75">
      <c r="B50" s="4" t="s">
        <v>29</v>
      </c>
      <c r="F50" s="4">
        <v>14</v>
      </c>
      <c r="G50" s="4" t="str">
        <f>IF(ISBLANK(H11), "", H11)</f>
        <v/>
      </c>
      <c r="H50" s="8">
        <f>SUM($G$37:G50)</f>
        <v>0</v>
      </c>
      <c r="J50" s="36" t="str">
        <f>IFERROR(COUNTIF(G37:G85,"&gt;0")/(COUNTIF(G37:G85,"&gt;0")+COUNTIF(G37:G85,"&lt;0"))*100, "")</f>
        <v/>
      </c>
      <c r="K50" s="36"/>
    </row>
    <row r="51" spans="2:11" s="5" customFormat="1" ht="12.75">
      <c r="B51" s="4" t="s">
        <v>30</v>
      </c>
      <c r="F51" s="6">
        <v>15</v>
      </c>
      <c r="G51" s="4" t="str">
        <f>IF(ISBLANK(B15), "", B15)</f>
        <v/>
      </c>
      <c r="H51" s="8">
        <f>SUM($G$37:G51)</f>
        <v>0</v>
      </c>
      <c r="J51" s="9"/>
      <c r="K51" s="9"/>
    </row>
    <row r="52" spans="2:11" s="5" customFormat="1" ht="15.75" customHeight="1">
      <c r="F52" s="4">
        <v>16</v>
      </c>
      <c r="G52" s="4" t="str">
        <f>IF(ISBLANK(C15), "", C15)</f>
        <v/>
      </c>
      <c r="H52" s="8">
        <f>SUM($G$37:G52)</f>
        <v>0</v>
      </c>
      <c r="J52" s="36" t="s">
        <v>31</v>
      </c>
      <c r="K52" s="36"/>
    </row>
    <row r="53" spans="2:11" s="5" customFormat="1" ht="12.75">
      <c r="F53" s="6">
        <v>17</v>
      </c>
      <c r="G53" s="4">
        <f>D15</f>
        <v>0</v>
      </c>
      <c r="H53" s="8">
        <f>SUM($G$37:G53)</f>
        <v>0</v>
      </c>
      <c r="J53" s="36" t="str">
        <f>IFERROR(IF(SUM(F30)&lt;0,"❗GOT A LOT OF WORK TO DO ❗",IF(P30&lt;30,"❗GOT A LOT OF WORK TO DO ❗",IF(P30&lt;80,"NEED MORE PRACTICE !!","🔥GLORIOUS🔥"))), "")</f>
        <v>🔥GLORIOUS🔥</v>
      </c>
      <c r="K53" s="36"/>
    </row>
    <row r="54" spans="2:11" s="5" customFormat="1" ht="12.75">
      <c r="F54" s="4">
        <v>18</v>
      </c>
      <c r="G54" s="4" t="str">
        <f>IF(ISBLANK(E15), "", E15)</f>
        <v/>
      </c>
      <c r="H54" s="8">
        <f>SUM($G$37:G54)</f>
        <v>0</v>
      </c>
    </row>
    <row r="55" spans="2:11" s="5" customFormat="1" ht="15.75" customHeight="1">
      <c r="F55" s="6">
        <v>19</v>
      </c>
      <c r="G55" s="4" t="str">
        <f>IF(ISBLANK(F15), "", F15)</f>
        <v/>
      </c>
      <c r="H55" s="8">
        <f>SUM($G$37:G55)</f>
        <v>0</v>
      </c>
      <c r="J55" s="37" t="s">
        <v>32</v>
      </c>
      <c r="K55" s="37"/>
    </row>
    <row r="56" spans="2:11" s="5" customFormat="1" ht="12.75">
      <c r="F56" s="4">
        <v>20</v>
      </c>
      <c r="G56" s="4" t="str">
        <f>IF(ISBLANK(G15), "", G15)</f>
        <v/>
      </c>
      <c r="H56" s="8">
        <f>SUM($G$37:G56)</f>
        <v>0</v>
      </c>
      <c r="J56" s="37">
        <f>SUM(B7:H9,B11:H13,B15:H17,B19:H21,B23:H25,B27:H29)</f>
        <v>0</v>
      </c>
      <c r="K56" s="37"/>
    </row>
    <row r="57" spans="2:11" s="5" customFormat="1" ht="12.75">
      <c r="F57" s="6">
        <v>21</v>
      </c>
      <c r="G57" s="4" t="str">
        <f>IF(ISBLANK(H15), "", H15)</f>
        <v/>
      </c>
      <c r="H57" s="8">
        <f>SUM($G$37:G57)</f>
        <v>0</v>
      </c>
    </row>
    <row r="58" spans="2:11" s="5" customFormat="1" ht="12.75">
      <c r="F58" s="4">
        <v>22</v>
      </c>
      <c r="G58" s="4" t="str">
        <f>IF(ISBLANK(B19), "", B19)</f>
        <v/>
      </c>
      <c r="H58" s="8">
        <f>SUM($G$37:G58)</f>
        <v>0</v>
      </c>
    </row>
    <row r="59" spans="2:11" s="5" customFormat="1" ht="12.75">
      <c r="F59" s="6">
        <v>23</v>
      </c>
      <c r="G59" s="4" t="str">
        <f>IF(ISBLANK(C19), "", C19)</f>
        <v/>
      </c>
      <c r="H59" s="8">
        <f>SUM($G$37:G59)</f>
        <v>0</v>
      </c>
    </row>
    <row r="60" spans="2:11" s="5" customFormat="1" ht="12.75">
      <c r="F60" s="4">
        <v>24</v>
      </c>
      <c r="G60" s="4" t="str">
        <f>IF(ISBLANK(D19), "", D19)</f>
        <v/>
      </c>
      <c r="H60" s="8">
        <f>SUM($G$37:G60)</f>
        <v>0</v>
      </c>
    </row>
    <row r="61" spans="2:11" s="5" customFormat="1" ht="12.75">
      <c r="F61" s="6">
        <v>25</v>
      </c>
      <c r="G61" s="4" t="str">
        <f>IF(ISBLANK(E19), "", E19)</f>
        <v/>
      </c>
      <c r="H61" s="8">
        <f>SUM($G$37:G61)</f>
        <v>0</v>
      </c>
    </row>
    <row r="62" spans="2:11" s="5" customFormat="1" ht="12.75">
      <c r="F62" s="4">
        <v>26</v>
      </c>
      <c r="G62" s="4" t="str">
        <f>IF(ISBLANK(F19), "", F19)</f>
        <v/>
      </c>
      <c r="H62" s="8">
        <f>SUM($G$37:G62)</f>
        <v>0</v>
      </c>
    </row>
    <row r="63" spans="2:11" s="5" customFormat="1" ht="12.75">
      <c r="F63" s="6">
        <v>27</v>
      </c>
      <c r="G63" s="4" t="str">
        <f>IF(ISBLANK(G19), "", G19)</f>
        <v/>
      </c>
      <c r="H63" s="8">
        <f>SUM($G$37:G63)</f>
        <v>0</v>
      </c>
    </row>
    <row r="64" spans="2:11" s="5" customFormat="1" ht="12.75">
      <c r="F64" s="4">
        <v>28</v>
      </c>
      <c r="G64" s="4" t="str">
        <f>IF(ISBLANK(H19), "", H19)</f>
        <v/>
      </c>
      <c r="H64" s="8">
        <f>SUM($G$37:G64)</f>
        <v>0</v>
      </c>
    </row>
    <row r="65" spans="6:8" s="5" customFormat="1" ht="12.75">
      <c r="F65" s="6">
        <v>29</v>
      </c>
      <c r="G65" s="4" t="str">
        <f>IF(ISBLANK(B23), "", B23)</f>
        <v/>
      </c>
      <c r="H65" s="8">
        <f>SUM($G$37:G65)</f>
        <v>0</v>
      </c>
    </row>
    <row r="66" spans="6:8" s="5" customFormat="1" ht="12.75">
      <c r="F66" s="4">
        <v>30</v>
      </c>
      <c r="G66" s="4" t="str">
        <f>IF(ISBLANK(C23), "", C23)</f>
        <v/>
      </c>
      <c r="H66" s="8">
        <f>SUM($G$37:G66)</f>
        <v>0</v>
      </c>
    </row>
    <row r="67" spans="6:8" s="5" customFormat="1" ht="12.75">
      <c r="F67" s="6">
        <v>31</v>
      </c>
      <c r="G67" s="4" t="str">
        <f>IF(ISBLANK(D23), "", D23)</f>
        <v/>
      </c>
      <c r="H67" s="8">
        <f>SUM($G$37:G67)</f>
        <v>0</v>
      </c>
    </row>
    <row r="68" spans="6:8" s="5" customFormat="1" ht="12.75">
      <c r="F68" s="4">
        <v>32</v>
      </c>
      <c r="G68" s="4" t="str">
        <f>IF(ISBLANK(E23), "", E23)</f>
        <v/>
      </c>
      <c r="H68" s="8">
        <f>SUM($G$37:G68)</f>
        <v>0</v>
      </c>
    </row>
    <row r="69" spans="6:8" s="5" customFormat="1" ht="12.75">
      <c r="F69" s="6">
        <v>33</v>
      </c>
      <c r="G69" s="4" t="str">
        <f>IF(ISBLANK(F23), "", F23)</f>
        <v/>
      </c>
      <c r="H69" s="8">
        <f>SUM($G$37:G69)</f>
        <v>0</v>
      </c>
    </row>
    <row r="70" spans="6:8" s="5" customFormat="1" ht="12.75">
      <c r="F70" s="4">
        <v>34</v>
      </c>
      <c r="G70" s="4" t="str">
        <f>IF(ISBLANK(G23), "", G23)</f>
        <v/>
      </c>
      <c r="H70" s="8">
        <f>SUM($G$37:G70)</f>
        <v>0</v>
      </c>
    </row>
    <row r="71" spans="6:8" s="5" customFormat="1" ht="12.75">
      <c r="F71" s="6">
        <v>35</v>
      </c>
      <c r="G71" s="4" t="str">
        <f>IF(ISBLANK(H23), "", H23)</f>
        <v/>
      </c>
      <c r="H71" s="8">
        <f>SUM($G$37:G71)</f>
        <v>0</v>
      </c>
    </row>
    <row r="72" spans="6:8" s="5" customFormat="1" ht="12.75">
      <c r="F72" s="4">
        <v>36</v>
      </c>
      <c r="G72" s="4" t="str">
        <f>IF(ISBLANK(B27), "", B27)</f>
        <v/>
      </c>
      <c r="H72" s="8">
        <f>SUM($G$37:G72)</f>
        <v>0</v>
      </c>
    </row>
    <row r="73" spans="6:8" s="5" customFormat="1" ht="12.75">
      <c r="F73" s="6">
        <v>37</v>
      </c>
      <c r="G73" s="4" t="str">
        <f>IF(ISBLANK(C27), "", C27)</f>
        <v/>
      </c>
      <c r="H73" s="8">
        <f>SUM($G$37:G73)</f>
        <v>0</v>
      </c>
    </row>
    <row r="74" spans="6:8" s="5" customFormat="1" ht="17.25" customHeight="1">
      <c r="F74" s="4">
        <v>38</v>
      </c>
      <c r="G74" s="4" t="str">
        <f>IF(ISBLANK(D27), "", D27)</f>
        <v/>
      </c>
      <c r="H74" s="8">
        <f>SUM($G$37:G74)</f>
        <v>0</v>
      </c>
    </row>
    <row r="75" spans="6:8" s="5" customFormat="1" ht="12.75">
      <c r="F75" s="6">
        <v>39</v>
      </c>
      <c r="G75" s="4" t="str">
        <f>IF(ISBLANK(E27), "", E27)</f>
        <v/>
      </c>
      <c r="H75" s="8">
        <f>SUM($G$37:G75)</f>
        <v>0</v>
      </c>
    </row>
    <row r="76" spans="6:8" s="5" customFormat="1" ht="12.75">
      <c r="F76" s="4">
        <v>40</v>
      </c>
      <c r="G76" s="4" t="str">
        <f>IF(ISBLANK(F27), "", F27)</f>
        <v/>
      </c>
      <c r="H76" s="8">
        <f>SUM($G$37:G76)</f>
        <v>0</v>
      </c>
    </row>
    <row r="77" spans="6:8" s="5" customFormat="1" ht="12.75">
      <c r="F77" s="6">
        <v>41</v>
      </c>
      <c r="G77" s="4" t="str">
        <f>IF(ISBLANK(G27), "", G27)</f>
        <v/>
      </c>
      <c r="H77" s="8">
        <f>SUM($G$37:G77)</f>
        <v>0</v>
      </c>
    </row>
    <row r="78" spans="6:8" s="5" customFormat="1" ht="12.75">
      <c r="F78" s="4">
        <v>42</v>
      </c>
      <c r="G78" s="4" t="str">
        <f>IF(ISBLANK(H27), "", H27)</f>
        <v/>
      </c>
      <c r="H78" s="8">
        <f>SUM($G$37:G78)</f>
        <v>0</v>
      </c>
    </row>
    <row r="79" spans="6:8" s="5" customFormat="1" ht="12.75">
      <c r="F79" s="6">
        <v>43</v>
      </c>
      <c r="H79" s="8">
        <f>SUM($G$37:G79)</f>
        <v>0</v>
      </c>
    </row>
    <row r="80" spans="6:8" s="5" customFormat="1" ht="12.75">
      <c r="F80" s="4">
        <v>44</v>
      </c>
      <c r="H80" s="8">
        <f>SUM($G$37:G80)</f>
        <v>0</v>
      </c>
    </row>
    <row r="81" spans="6:8" s="5" customFormat="1" ht="12.75">
      <c r="F81" s="6">
        <v>45</v>
      </c>
      <c r="H81" s="8">
        <f>SUM($G$37:G81)</f>
        <v>0</v>
      </c>
    </row>
    <row r="82" spans="6:8" s="5" customFormat="1" ht="12.75">
      <c r="F82" s="4">
        <v>46</v>
      </c>
      <c r="H82" s="8">
        <f>SUM($G$37:G82)</f>
        <v>0</v>
      </c>
    </row>
    <row r="83" spans="6:8" s="5" customFormat="1" ht="12.75">
      <c r="F83" s="6">
        <v>47</v>
      </c>
      <c r="H83" s="8">
        <f>SUM($G$37:G83)</f>
        <v>0</v>
      </c>
    </row>
    <row r="84" spans="6:8" s="5" customFormat="1" ht="12.75">
      <c r="F84" s="4">
        <v>48</v>
      </c>
      <c r="H84" s="8">
        <f>SUM($G$37:G84)</f>
        <v>0</v>
      </c>
    </row>
    <row r="85" spans="6:8" s="5" customFormat="1" ht="12.75">
      <c r="F85" s="6">
        <v>49</v>
      </c>
      <c r="H85" s="8">
        <f>SUM($G$37:G85)</f>
        <v>0</v>
      </c>
    </row>
    <row r="86" spans="6:8" s="5" customFormat="1" ht="12.75">
      <c r="H86" s="34"/>
    </row>
  </sheetData>
  <sheetProtection algorithmName="SHA-512" hashValue="E3aFiqhwN4WtmJyZ6MLoybzrzRFKZvH++YFKEWgrXfIx41sq+JJ2z7ohWqP4Tuu1cNaJdqaI8CKPFFHzTAIIYQ==" saltValue="w5tfwO4cV82qme6kKg7qUA==" spinCount="100000" sheet="1" objects="1" scenarios="1" selectLockedCells="1"/>
  <mergeCells count="62">
    <mergeCell ref="B2:V2"/>
    <mergeCell ref="B3:D3"/>
    <mergeCell ref="F3:H3"/>
    <mergeCell ref="J3:V3"/>
    <mergeCell ref="B7:B9"/>
    <mergeCell ref="C7:C9"/>
    <mergeCell ref="D7:D9"/>
    <mergeCell ref="E7:E9"/>
    <mergeCell ref="F7:F9"/>
    <mergeCell ref="G7:G9"/>
    <mergeCell ref="H7:H9"/>
    <mergeCell ref="B11:B13"/>
    <mergeCell ref="C11:C13"/>
    <mergeCell ref="D11:D13"/>
    <mergeCell ref="E11:E13"/>
    <mergeCell ref="F11:F13"/>
    <mergeCell ref="G11:G13"/>
    <mergeCell ref="H11:H13"/>
    <mergeCell ref="H15:H17"/>
    <mergeCell ref="B19:B21"/>
    <mergeCell ref="C19:C21"/>
    <mergeCell ref="D19:D21"/>
    <mergeCell ref="E19:E21"/>
    <mergeCell ref="F19:F21"/>
    <mergeCell ref="G19:G21"/>
    <mergeCell ref="H19:H21"/>
    <mergeCell ref="B15:B17"/>
    <mergeCell ref="C15:C17"/>
    <mergeCell ref="D15:D17"/>
    <mergeCell ref="E15:E17"/>
    <mergeCell ref="F15:F17"/>
    <mergeCell ref="G15:G17"/>
    <mergeCell ref="H23:H25"/>
    <mergeCell ref="B27:B29"/>
    <mergeCell ref="C27:C29"/>
    <mergeCell ref="D27:D29"/>
    <mergeCell ref="E27:E29"/>
    <mergeCell ref="F27:F29"/>
    <mergeCell ref="G27:G29"/>
    <mergeCell ref="H27:H29"/>
    <mergeCell ref="B23:B25"/>
    <mergeCell ref="C23:C25"/>
    <mergeCell ref="D23:D25"/>
    <mergeCell ref="E23:E25"/>
    <mergeCell ref="F23:F25"/>
    <mergeCell ref="G23:G25"/>
    <mergeCell ref="B30:E33"/>
    <mergeCell ref="F30:H33"/>
    <mergeCell ref="J30:K33"/>
    <mergeCell ref="M30:N33"/>
    <mergeCell ref="P30:R33"/>
    <mergeCell ref="J56:K56"/>
    <mergeCell ref="J28:K29"/>
    <mergeCell ref="M28:N29"/>
    <mergeCell ref="P28:R29"/>
    <mergeCell ref="T28:V29"/>
    <mergeCell ref="T30:V33"/>
    <mergeCell ref="J49:K49"/>
    <mergeCell ref="J50:K50"/>
    <mergeCell ref="J52:K52"/>
    <mergeCell ref="J53:K53"/>
    <mergeCell ref="J55:K55"/>
  </mergeCells>
  <conditionalFormatting sqref="B7 B27:H29">
    <cfRule type="cellIs" dxfId="63" priority="13" operator="greaterThan">
      <formula>0</formula>
    </cfRule>
    <cfRule type="cellIs" dxfId="62" priority="14" operator="lessThan">
      <formula>0</formula>
    </cfRule>
  </conditionalFormatting>
  <conditionalFormatting sqref="B6:H6 B10:H10 B14:H14 B18:H18 B22:H22 B26:H26">
    <cfRule type="expression" dxfId="61" priority="11">
      <formula>MONTH(B6)&lt;&gt;MONTH($C$36)</formula>
    </cfRule>
    <cfRule type="expression" dxfId="60" priority="12">
      <formula>MONTH(B6)&lt;&gt;MONTH($B$35)</formula>
    </cfRule>
  </conditionalFormatting>
  <conditionalFormatting sqref="B11:H13">
    <cfRule type="cellIs" dxfId="59" priority="7" operator="greaterThan">
      <formula>0</formula>
    </cfRule>
    <cfRule type="cellIs" dxfId="58" priority="8" operator="lessThan">
      <formula>0</formula>
    </cfRule>
  </conditionalFormatting>
  <conditionalFormatting sqref="B15:H17">
    <cfRule type="cellIs" dxfId="57" priority="5" operator="greaterThan">
      <formula>0</formula>
    </cfRule>
    <cfRule type="cellIs" dxfId="56" priority="6" operator="lessThan">
      <formula>0</formula>
    </cfRule>
  </conditionalFormatting>
  <conditionalFormatting sqref="B19:H21">
    <cfRule type="cellIs" dxfId="55" priority="3" operator="greaterThan">
      <formula>0</formula>
    </cfRule>
    <cfRule type="cellIs" dxfId="54" priority="4" operator="lessThan">
      <formula>0</formula>
    </cfRule>
  </conditionalFormatting>
  <conditionalFormatting sqref="B23:H25">
    <cfRule type="cellIs" dxfId="53" priority="1" operator="greaterThan">
      <formula>0</formula>
    </cfRule>
    <cfRule type="cellIs" dxfId="52" priority="2" operator="lessThan">
      <formula>0</formula>
    </cfRule>
  </conditionalFormatting>
  <conditionalFormatting sqref="C7:H9">
    <cfRule type="cellIs" dxfId="51" priority="9" operator="greaterThan">
      <formula>0</formula>
    </cfRule>
    <cfRule type="cellIs" dxfId="50" priority="10" operator="lessThan">
      <formula>0</formula>
    </cfRule>
  </conditionalFormatting>
  <conditionalFormatting sqref="F30:H33">
    <cfRule type="cellIs" dxfId="49" priority="15" operator="greaterThan">
      <formula>0</formula>
    </cfRule>
    <cfRule type="cellIs" dxfId="48" priority="16" operator="lessThan">
      <formula>0</formula>
    </cfRule>
  </conditionalFormatting>
  <dataValidations count="3">
    <dataValidation allowBlank="1" showInputMessage="1" showErrorMessage="1" sqref="F3:H3" xr:uid="{EFDEF5A3-1B0D-44B2-9697-58456D0F978B}"/>
    <dataValidation allowBlank="1" showErrorMessage="1" sqref="B3:D3" xr:uid="{634B40B3-BA5C-45E2-AEA1-163BDC6942C5}"/>
    <dataValidation type="list" allowBlank="1" showErrorMessage="1" sqref="C38" xr:uid="{4D10870E-1AFE-4260-B7AD-AF26FFA61F4C}">
      <formula1>$C$40:$C$46</formula1>
    </dataValidation>
  </dataValidations>
  <pageMargins left="0" right="0" top="0" bottom="0" header="0" footer="0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4E0F-079F-4D20-83D6-28403762DADE}">
  <sheetPr codeName="Sheet11">
    <outlinePr summaryBelow="0" summaryRight="0"/>
  </sheetPr>
  <dimension ref="A1:Z86"/>
  <sheetViews>
    <sheetView showGridLines="0" tabSelected="1" topLeftCell="A2" zoomScale="70" zoomScaleNormal="70" workbookViewId="0">
      <selection activeCell="E19" sqref="E19:E21"/>
    </sheetView>
  </sheetViews>
  <sheetFormatPr defaultColWidth="12.5703125" defaultRowHeight="15.75" customHeight="1"/>
  <cols>
    <col min="1" max="1" width="6.42578125" style="25" customWidth="1"/>
    <col min="2" max="8" width="10.42578125" style="25" customWidth="1"/>
    <col min="9" max="9" width="1.140625" style="25" customWidth="1"/>
    <col min="10" max="22" width="10.42578125" style="25" customWidth="1"/>
    <col min="23" max="16384" width="12.5703125" style="25"/>
  </cols>
  <sheetData>
    <row r="1" spans="1:26" ht="7.5" customHeight="1">
      <c r="A1" s="26"/>
      <c r="B1" s="18"/>
      <c r="C1" s="18"/>
      <c r="D1" s="18"/>
      <c r="E1" s="18"/>
      <c r="F1" s="18"/>
      <c r="G1" s="18"/>
      <c r="H1" s="18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204.75" customHeight="1">
      <c r="A2" s="34"/>
      <c r="B2" s="52" t="e" vm="1">
        <v>#VALUE!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27"/>
      <c r="X2" s="27"/>
      <c r="Y2" s="27"/>
      <c r="Z2" s="27"/>
    </row>
    <row r="3" spans="1:26" ht="18.75" customHeight="1">
      <c r="A3" s="34"/>
      <c r="B3" s="66" t="s">
        <v>27</v>
      </c>
      <c r="C3" s="127"/>
      <c r="D3" s="127"/>
      <c r="E3" s="10"/>
      <c r="F3" s="67">
        <v>2024</v>
      </c>
      <c r="G3" s="127"/>
      <c r="H3" s="128"/>
      <c r="I3" s="11"/>
      <c r="J3" s="55" t="s">
        <v>1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2"/>
      <c r="W3" s="28"/>
      <c r="X3" s="28"/>
      <c r="Y3" s="28"/>
      <c r="Z3" s="28"/>
    </row>
    <row r="4" spans="1:26" ht="12.75">
      <c r="A4" s="29"/>
      <c r="B4" s="12" t="s">
        <v>2</v>
      </c>
      <c r="C4" s="13" t="s">
        <v>3</v>
      </c>
      <c r="D4" s="12" t="s">
        <v>4</v>
      </c>
      <c r="E4" s="13" t="s">
        <v>5</v>
      </c>
      <c r="F4" s="12" t="s">
        <v>6</v>
      </c>
      <c r="G4" s="13" t="s">
        <v>7</v>
      </c>
      <c r="H4" s="12" t="s">
        <v>8</v>
      </c>
      <c r="I4" s="14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30"/>
      <c r="X4" s="30"/>
      <c r="Y4" s="30"/>
      <c r="Z4" s="30"/>
    </row>
    <row r="5" spans="1:26" ht="12.75">
      <c r="A5" s="34"/>
      <c r="B5" s="17"/>
      <c r="C5" s="18"/>
      <c r="D5" s="18"/>
      <c r="E5" s="18"/>
      <c r="F5" s="18"/>
      <c r="G5" s="18"/>
      <c r="H5" s="18"/>
      <c r="I5" s="19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31"/>
      <c r="X5" s="31"/>
      <c r="Y5" s="31"/>
      <c r="Z5" s="31"/>
    </row>
    <row r="6" spans="1:26" ht="12" customHeight="1">
      <c r="A6" s="32"/>
      <c r="B6" s="1">
        <f>C36-WEEKDAY(C36,1)+1</f>
        <v>45564</v>
      </c>
      <c r="C6" s="2">
        <f>B6+1</f>
        <v>45565</v>
      </c>
      <c r="D6" s="2">
        <f t="shared" ref="D6:H6" si="0">C6+1</f>
        <v>45566</v>
      </c>
      <c r="E6" s="2">
        <f t="shared" si="0"/>
        <v>45567</v>
      </c>
      <c r="F6" s="2">
        <f t="shared" si="0"/>
        <v>45568</v>
      </c>
      <c r="G6" s="2">
        <f t="shared" si="0"/>
        <v>45569</v>
      </c>
      <c r="H6" s="3">
        <f t="shared" si="0"/>
        <v>45570</v>
      </c>
      <c r="I6" s="21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33"/>
      <c r="X6" s="33"/>
      <c r="Y6" s="33"/>
      <c r="Z6" s="33"/>
    </row>
    <row r="7" spans="1:26" ht="18" customHeight="1">
      <c r="A7" s="34"/>
      <c r="B7" s="64"/>
      <c r="C7" s="60"/>
      <c r="D7" s="60"/>
      <c r="E7" s="60"/>
      <c r="F7" s="60">
        <v>21515</v>
      </c>
      <c r="G7" s="60">
        <v>4455</v>
      </c>
      <c r="H7" s="58"/>
      <c r="I7" s="19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31"/>
      <c r="X7" s="31"/>
      <c r="Y7" s="31"/>
      <c r="Z7" s="31"/>
    </row>
    <row r="8" spans="1:26" ht="18" customHeight="1">
      <c r="A8" s="34"/>
      <c r="B8" s="59"/>
      <c r="C8" s="119"/>
      <c r="D8" s="119"/>
      <c r="E8" s="119"/>
      <c r="F8" s="119"/>
      <c r="G8" s="119"/>
      <c r="H8" s="120"/>
      <c r="I8" s="19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31"/>
      <c r="X8" s="31"/>
      <c r="Y8" s="31"/>
      <c r="Z8" s="31"/>
    </row>
    <row r="9" spans="1:26" ht="18" customHeight="1">
      <c r="A9" s="34"/>
      <c r="B9" s="65"/>
      <c r="C9" s="121"/>
      <c r="D9" s="121"/>
      <c r="E9" s="121"/>
      <c r="F9" s="121"/>
      <c r="G9" s="121"/>
      <c r="H9" s="122"/>
      <c r="I9" s="1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31"/>
      <c r="X9" s="31"/>
      <c r="Y9" s="31"/>
      <c r="Z9" s="31"/>
    </row>
    <row r="10" spans="1:26" ht="12" customHeight="1">
      <c r="A10" s="32"/>
      <c r="B10" s="1">
        <f>H6+1</f>
        <v>45571</v>
      </c>
      <c r="C10" s="2">
        <f t="shared" ref="C10:H10" si="1">B10+1</f>
        <v>45572</v>
      </c>
      <c r="D10" s="2">
        <f t="shared" si="1"/>
        <v>45573</v>
      </c>
      <c r="E10" s="2">
        <f t="shared" si="1"/>
        <v>45574</v>
      </c>
      <c r="F10" s="2">
        <f t="shared" si="1"/>
        <v>45575</v>
      </c>
      <c r="G10" s="2">
        <f t="shared" si="1"/>
        <v>45576</v>
      </c>
      <c r="H10" s="3">
        <f t="shared" si="1"/>
        <v>45577</v>
      </c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33"/>
      <c r="X10" s="33"/>
      <c r="Y10" s="33"/>
      <c r="Z10" s="33"/>
    </row>
    <row r="11" spans="1:26" ht="18" customHeight="1">
      <c r="A11" s="34"/>
      <c r="B11" s="59"/>
      <c r="C11" s="60">
        <v>14355</v>
      </c>
      <c r="D11" s="60">
        <v>8645</v>
      </c>
      <c r="E11" s="60">
        <v>17920</v>
      </c>
      <c r="F11" s="60"/>
      <c r="G11" s="60"/>
      <c r="H11" s="58"/>
      <c r="I11" s="19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31"/>
      <c r="X11" s="31"/>
      <c r="Y11" s="31"/>
      <c r="Z11" s="31"/>
    </row>
    <row r="12" spans="1:26" ht="18" customHeight="1">
      <c r="A12" s="34"/>
      <c r="B12" s="123"/>
      <c r="C12" s="119"/>
      <c r="D12" s="119"/>
      <c r="E12" s="119"/>
      <c r="F12" s="119"/>
      <c r="G12" s="119"/>
      <c r="H12" s="120"/>
      <c r="I12" s="1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31"/>
      <c r="X12" s="31"/>
      <c r="Y12" s="31"/>
      <c r="Z12" s="31"/>
    </row>
    <row r="13" spans="1:26" ht="18" customHeight="1">
      <c r="A13" s="34"/>
      <c r="B13" s="124"/>
      <c r="C13" s="121"/>
      <c r="D13" s="121"/>
      <c r="E13" s="121"/>
      <c r="F13" s="121"/>
      <c r="G13" s="121"/>
      <c r="H13" s="122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31"/>
      <c r="X13" s="31"/>
      <c r="Y13" s="31"/>
      <c r="Z13" s="31"/>
    </row>
    <row r="14" spans="1:26" ht="12" customHeight="1">
      <c r="A14" s="32"/>
      <c r="B14" s="1">
        <f>H10+1</f>
        <v>45578</v>
      </c>
      <c r="C14" s="2">
        <f t="shared" ref="C14:H14" si="2">B14+1</f>
        <v>45579</v>
      </c>
      <c r="D14" s="2">
        <f t="shared" si="2"/>
        <v>45580</v>
      </c>
      <c r="E14" s="2">
        <f t="shared" si="2"/>
        <v>45581</v>
      </c>
      <c r="F14" s="2">
        <f t="shared" si="2"/>
        <v>45582</v>
      </c>
      <c r="G14" s="2">
        <f t="shared" si="2"/>
        <v>45583</v>
      </c>
      <c r="H14" s="3">
        <f t="shared" si="2"/>
        <v>45584</v>
      </c>
      <c r="I14" s="21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3"/>
      <c r="X14" s="33"/>
      <c r="Y14" s="33"/>
      <c r="Z14" s="33"/>
    </row>
    <row r="15" spans="1:26" ht="18" customHeight="1">
      <c r="A15" s="34"/>
      <c r="B15" s="59"/>
      <c r="C15" s="60">
        <v>11875</v>
      </c>
      <c r="D15" s="60">
        <v>4210</v>
      </c>
      <c r="E15" s="60">
        <v>4475</v>
      </c>
      <c r="F15" s="60">
        <v>7755</v>
      </c>
      <c r="G15" s="60">
        <v>-2230</v>
      </c>
      <c r="H15" s="58"/>
      <c r="I15" s="19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31"/>
      <c r="X15" s="31"/>
      <c r="Y15" s="31"/>
      <c r="Z15" s="31"/>
    </row>
    <row r="16" spans="1:26" ht="18" customHeight="1">
      <c r="A16" s="34"/>
      <c r="B16" s="123"/>
      <c r="C16" s="119"/>
      <c r="D16" s="119"/>
      <c r="E16" s="119"/>
      <c r="F16" s="119"/>
      <c r="G16" s="119"/>
      <c r="H16" s="120"/>
      <c r="I16" s="1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31"/>
      <c r="X16" s="31"/>
      <c r="Y16" s="31"/>
      <c r="Z16" s="31"/>
    </row>
    <row r="17" spans="1:26" ht="18" customHeight="1">
      <c r="A17" s="34"/>
      <c r="B17" s="124"/>
      <c r="C17" s="121"/>
      <c r="D17" s="121"/>
      <c r="E17" s="121"/>
      <c r="F17" s="121"/>
      <c r="G17" s="121"/>
      <c r="H17" s="122"/>
      <c r="I17" s="19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31"/>
      <c r="X17" s="31"/>
      <c r="Y17" s="31"/>
      <c r="Z17" s="31"/>
    </row>
    <row r="18" spans="1:26" ht="12" customHeight="1">
      <c r="A18" s="32"/>
      <c r="B18" s="1">
        <f>H14+1</f>
        <v>45585</v>
      </c>
      <c r="C18" s="2">
        <f t="shared" ref="C18:H18" si="3">B18+1</f>
        <v>45586</v>
      </c>
      <c r="D18" s="2">
        <f t="shared" si="3"/>
        <v>45587</v>
      </c>
      <c r="E18" s="2">
        <f t="shared" si="3"/>
        <v>45588</v>
      </c>
      <c r="F18" s="2">
        <f t="shared" si="3"/>
        <v>45589</v>
      </c>
      <c r="G18" s="2">
        <f t="shared" si="3"/>
        <v>45590</v>
      </c>
      <c r="H18" s="3">
        <f t="shared" si="3"/>
        <v>45591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33"/>
      <c r="X18" s="33"/>
      <c r="Y18" s="33"/>
      <c r="Z18" s="33"/>
    </row>
    <row r="19" spans="1:26" ht="18" customHeight="1">
      <c r="A19" s="34"/>
      <c r="B19" s="59"/>
      <c r="C19" s="60"/>
      <c r="D19" s="60">
        <v>11755</v>
      </c>
      <c r="E19" s="60"/>
      <c r="F19" s="60"/>
      <c r="G19" s="60"/>
      <c r="H19" s="58"/>
      <c r="I19" s="19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31"/>
      <c r="X19" s="31"/>
      <c r="Y19" s="31"/>
      <c r="Z19" s="31"/>
    </row>
    <row r="20" spans="1:26" ht="18" customHeight="1">
      <c r="A20" s="34"/>
      <c r="B20" s="123"/>
      <c r="C20" s="119"/>
      <c r="D20" s="119"/>
      <c r="E20" s="119"/>
      <c r="F20" s="119"/>
      <c r="G20" s="119"/>
      <c r="H20" s="1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31"/>
      <c r="X20" s="31"/>
      <c r="Y20" s="31"/>
      <c r="Z20" s="31"/>
    </row>
    <row r="21" spans="1:26" ht="18" customHeight="1">
      <c r="A21" s="34"/>
      <c r="B21" s="124"/>
      <c r="C21" s="121"/>
      <c r="D21" s="121"/>
      <c r="E21" s="121"/>
      <c r="F21" s="121"/>
      <c r="G21" s="121"/>
      <c r="H21" s="122"/>
      <c r="I21" s="19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31"/>
      <c r="X21" s="31"/>
      <c r="Y21" s="31"/>
      <c r="Z21" s="31"/>
    </row>
    <row r="22" spans="1:26" ht="12" customHeight="1">
      <c r="A22" s="32"/>
      <c r="B22" s="1">
        <f>H18+1</f>
        <v>45592</v>
      </c>
      <c r="C22" s="2">
        <f t="shared" ref="C22:H22" si="4">B22+1</f>
        <v>45593</v>
      </c>
      <c r="D22" s="2">
        <f t="shared" si="4"/>
        <v>45594</v>
      </c>
      <c r="E22" s="2">
        <f t="shared" si="4"/>
        <v>45595</v>
      </c>
      <c r="F22" s="2">
        <f t="shared" si="4"/>
        <v>45596</v>
      </c>
      <c r="G22" s="2">
        <f t="shared" si="4"/>
        <v>45597</v>
      </c>
      <c r="H22" s="3">
        <f t="shared" si="4"/>
        <v>45598</v>
      </c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33"/>
      <c r="X22" s="33"/>
      <c r="Y22" s="33"/>
      <c r="Z22" s="33"/>
    </row>
    <row r="23" spans="1:26" ht="18" customHeight="1">
      <c r="A23" s="34"/>
      <c r="B23" s="59"/>
      <c r="C23" s="60"/>
      <c r="D23" s="60"/>
      <c r="E23" s="60"/>
      <c r="F23" s="60"/>
      <c r="G23" s="60"/>
      <c r="H23" s="58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31"/>
      <c r="X23" s="31"/>
      <c r="Y23" s="31"/>
      <c r="Z23" s="31"/>
    </row>
    <row r="24" spans="1:26" ht="18" customHeight="1">
      <c r="A24" s="34"/>
      <c r="B24" s="123"/>
      <c r="C24" s="119"/>
      <c r="D24" s="119"/>
      <c r="E24" s="119"/>
      <c r="F24" s="119"/>
      <c r="G24" s="119"/>
      <c r="H24" s="120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31"/>
      <c r="X24" s="31"/>
      <c r="Y24" s="31"/>
      <c r="Z24" s="31"/>
    </row>
    <row r="25" spans="1:26" ht="18" customHeight="1">
      <c r="A25" s="34"/>
      <c r="B25" s="124"/>
      <c r="C25" s="121"/>
      <c r="D25" s="121"/>
      <c r="E25" s="121"/>
      <c r="F25" s="121"/>
      <c r="G25" s="121"/>
      <c r="H25" s="122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31"/>
      <c r="X25" s="31"/>
      <c r="Y25" s="31"/>
      <c r="Z25" s="31"/>
    </row>
    <row r="26" spans="1:26" ht="12" customHeight="1">
      <c r="A26" s="32"/>
      <c r="B26" s="1">
        <f>H22+1</f>
        <v>45599</v>
      </c>
      <c r="C26" s="2">
        <f t="shared" ref="C26:H26" si="5">B26+1</f>
        <v>45600</v>
      </c>
      <c r="D26" s="2">
        <f t="shared" si="5"/>
        <v>45601</v>
      </c>
      <c r="E26" s="2">
        <f t="shared" si="5"/>
        <v>45602</v>
      </c>
      <c r="F26" s="2">
        <f t="shared" si="5"/>
        <v>45603</v>
      </c>
      <c r="G26" s="2">
        <f t="shared" si="5"/>
        <v>45604</v>
      </c>
      <c r="H26" s="3">
        <f t="shared" si="5"/>
        <v>45605</v>
      </c>
      <c r="I26" s="2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33"/>
      <c r="X26" s="33"/>
      <c r="Y26" s="33"/>
      <c r="Z26" s="33"/>
    </row>
    <row r="27" spans="1:26" ht="18" customHeight="1">
      <c r="A27" s="34"/>
      <c r="B27" s="59"/>
      <c r="C27" s="60"/>
      <c r="D27" s="60"/>
      <c r="E27" s="60"/>
      <c r="F27" s="60"/>
      <c r="G27" s="60"/>
      <c r="H27" s="61"/>
      <c r="I27" s="19"/>
      <c r="J27" s="23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31"/>
      <c r="X27" s="31"/>
      <c r="Y27" s="31"/>
      <c r="Z27" s="31"/>
    </row>
    <row r="28" spans="1:26" ht="18" customHeight="1">
      <c r="A28" s="34"/>
      <c r="B28" s="123"/>
      <c r="C28" s="119"/>
      <c r="D28" s="119"/>
      <c r="E28" s="119"/>
      <c r="F28" s="119"/>
      <c r="G28" s="119"/>
      <c r="H28" s="125"/>
      <c r="I28" s="19"/>
      <c r="J28" s="38" t="s">
        <v>9</v>
      </c>
      <c r="K28" s="80"/>
      <c r="L28" s="20"/>
      <c r="M28" s="39" t="s">
        <v>10</v>
      </c>
      <c r="N28" s="80"/>
      <c r="O28" s="20"/>
      <c r="P28" s="40" t="s">
        <v>11</v>
      </c>
      <c r="Q28" s="81"/>
      <c r="R28" s="82"/>
      <c r="S28" s="20"/>
      <c r="T28" s="41" t="e" vm="2">
        <v>#VALUE!</v>
      </c>
      <c r="U28" s="83"/>
      <c r="V28" s="84"/>
      <c r="W28" s="31"/>
      <c r="X28" s="31"/>
      <c r="Y28" s="31"/>
      <c r="Z28" s="31"/>
    </row>
    <row r="29" spans="1:26" ht="18" customHeight="1">
      <c r="A29" s="34"/>
      <c r="B29" s="124"/>
      <c r="C29" s="121"/>
      <c r="D29" s="121"/>
      <c r="E29" s="121"/>
      <c r="F29" s="121"/>
      <c r="G29" s="121"/>
      <c r="H29" s="126"/>
      <c r="I29" s="19"/>
      <c r="J29" s="86"/>
      <c r="K29" s="87"/>
      <c r="L29" s="20"/>
      <c r="M29" s="86"/>
      <c r="N29" s="87"/>
      <c r="O29" s="20"/>
      <c r="P29" s="88"/>
      <c r="Q29" s="89"/>
      <c r="R29" s="90"/>
      <c r="S29" s="20"/>
      <c r="T29" s="91"/>
      <c r="U29" s="92"/>
      <c r="V29" s="93"/>
      <c r="W29" s="31"/>
      <c r="X29" s="31"/>
      <c r="Y29" s="31"/>
      <c r="Z29" s="31"/>
    </row>
    <row r="30" spans="1:26" ht="11.25" customHeight="1">
      <c r="A30" s="34"/>
      <c r="B30" s="42" t="s">
        <v>12</v>
      </c>
      <c r="C30" s="94"/>
      <c r="D30" s="94"/>
      <c r="E30" s="94"/>
      <c r="F30" s="43">
        <f>J56</f>
        <v>104730</v>
      </c>
      <c r="G30" s="95"/>
      <c r="H30" s="96"/>
      <c r="I30" s="20"/>
      <c r="J30" s="44">
        <f>J47</f>
        <v>10</v>
      </c>
      <c r="K30" s="97"/>
      <c r="L30" s="20"/>
      <c r="M30" s="45">
        <f>K47</f>
        <v>1</v>
      </c>
      <c r="N30" s="97"/>
      <c r="O30" s="20"/>
      <c r="P30" s="46">
        <f>J50</f>
        <v>90.909090909090907</v>
      </c>
      <c r="Q30" s="98"/>
      <c r="R30" s="99"/>
      <c r="S30" s="20"/>
      <c r="T30" s="47" t="str">
        <f>J53</f>
        <v>🔥GLORIOUS🔥</v>
      </c>
      <c r="U30" s="100"/>
      <c r="V30" s="101"/>
      <c r="W30" s="31"/>
      <c r="X30" s="31"/>
      <c r="Y30" s="31"/>
      <c r="Z30" s="31"/>
    </row>
    <row r="31" spans="1:26" ht="11.25" customHeight="1">
      <c r="A31" s="34"/>
      <c r="B31" s="102"/>
      <c r="C31" s="94"/>
      <c r="D31" s="94"/>
      <c r="E31" s="94"/>
      <c r="F31" s="95"/>
      <c r="G31" s="95"/>
      <c r="H31" s="96"/>
      <c r="I31" s="20"/>
      <c r="J31" s="103"/>
      <c r="K31" s="99"/>
      <c r="L31" s="20"/>
      <c r="M31" s="103"/>
      <c r="N31" s="99"/>
      <c r="O31" s="20"/>
      <c r="P31" s="103"/>
      <c r="Q31" s="104"/>
      <c r="R31" s="99"/>
      <c r="S31" s="20"/>
      <c r="T31" s="105"/>
      <c r="U31" s="106"/>
      <c r="V31" s="101"/>
      <c r="W31" s="31"/>
      <c r="X31" s="31"/>
      <c r="Y31" s="31"/>
      <c r="Z31" s="31"/>
    </row>
    <row r="32" spans="1:26" ht="11.25" customHeight="1">
      <c r="A32" s="34"/>
      <c r="B32" s="102"/>
      <c r="C32" s="94"/>
      <c r="D32" s="94"/>
      <c r="E32" s="94"/>
      <c r="F32" s="95"/>
      <c r="G32" s="95"/>
      <c r="H32" s="96"/>
      <c r="I32" s="20"/>
      <c r="J32" s="103"/>
      <c r="K32" s="99"/>
      <c r="L32" s="20"/>
      <c r="M32" s="103"/>
      <c r="N32" s="99"/>
      <c r="O32" s="20"/>
      <c r="P32" s="103"/>
      <c r="Q32" s="104"/>
      <c r="R32" s="99"/>
      <c r="S32" s="20"/>
      <c r="T32" s="105"/>
      <c r="U32" s="106"/>
      <c r="V32" s="101"/>
      <c r="W32" s="31"/>
      <c r="X32" s="31"/>
      <c r="Y32" s="31"/>
      <c r="Z32" s="31"/>
    </row>
    <row r="33" spans="2:26" ht="11.25" customHeight="1">
      <c r="B33" s="107"/>
      <c r="C33" s="108"/>
      <c r="D33" s="108"/>
      <c r="E33" s="108"/>
      <c r="F33" s="109"/>
      <c r="G33" s="109"/>
      <c r="H33" s="110"/>
      <c r="I33" s="24"/>
      <c r="J33" s="111"/>
      <c r="K33" s="112"/>
      <c r="L33" s="24"/>
      <c r="M33" s="111"/>
      <c r="N33" s="112"/>
      <c r="O33" s="24"/>
      <c r="P33" s="111"/>
      <c r="Q33" s="113"/>
      <c r="R33" s="112"/>
      <c r="S33" s="24"/>
      <c r="T33" s="114"/>
      <c r="U33" s="115"/>
      <c r="V33" s="116"/>
      <c r="W33" s="31"/>
      <c r="X33" s="31"/>
      <c r="Y33" s="31"/>
      <c r="Z33" s="31"/>
    </row>
    <row r="34" spans="2:26" ht="12.75">
      <c r="B34" s="18"/>
      <c r="C34" s="18"/>
      <c r="D34" s="18"/>
      <c r="E34" s="18"/>
      <c r="F34" s="18"/>
      <c r="G34" s="18"/>
      <c r="H34" s="18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2:26" s="5" customFormat="1" ht="12.75" hidden="1">
      <c r="B35" s="4" t="e">
        <f ca="1">DATE(F3,_xludf.XMATCH(B3,B40:B51),1)</f>
        <v>#NAME?</v>
      </c>
      <c r="C35" s="4" t="e">
        <f ca="1">_xludf.XMATCH(C38,C40:C46)</f>
        <v>#NAME?</v>
      </c>
      <c r="F35" s="4" t="s">
        <v>13</v>
      </c>
      <c r="G35" s="4" t="s">
        <v>14</v>
      </c>
      <c r="H35" s="5" t="s">
        <v>15</v>
      </c>
    </row>
    <row r="36" spans="2:26" s="5" customFormat="1" ht="12.75">
      <c r="C36" s="5">
        <f>DATE(F3,MATCH(B3,B40:B52,0),1)</f>
        <v>45566</v>
      </c>
      <c r="F36" s="6"/>
      <c r="G36" s="4">
        <v>0</v>
      </c>
      <c r="I36" s="4"/>
      <c r="J36" s="6"/>
      <c r="M36" s="4"/>
    </row>
    <row r="37" spans="2:26" s="5" customFormat="1" ht="12.75">
      <c r="F37" s="6">
        <v>1</v>
      </c>
      <c r="G37" s="4" t="str">
        <f>IF(ISBLANK(B7), "", B7)</f>
        <v/>
      </c>
      <c r="H37" s="8" t="str">
        <f>IF(SUM($G$37:G37) = SUM($G$37:G37), "", SUM($G$37:G37))</f>
        <v/>
      </c>
      <c r="I37" s="4" t="s">
        <v>16</v>
      </c>
      <c r="J37" s="6">
        <f>SUMIF(G37:G85,"&gt;0")</f>
        <v>106960</v>
      </c>
      <c r="M37" s="4"/>
    </row>
    <row r="38" spans="2:26" s="5" customFormat="1" ht="12.75">
      <c r="B38" s="7" t="s">
        <v>17</v>
      </c>
      <c r="C38" s="4" t="s">
        <v>2</v>
      </c>
      <c r="F38" s="4">
        <v>2</v>
      </c>
      <c r="G38" s="4" t="str">
        <f>IF(ISBLANK(C7), "", C7)</f>
        <v/>
      </c>
      <c r="H38" s="8">
        <f>SUM($G$37:G38)</f>
        <v>0</v>
      </c>
      <c r="I38" s="4" t="s">
        <v>18</v>
      </c>
      <c r="J38" s="4">
        <f>SUMIF(G37:G85,"&lt;0")</f>
        <v>-2230</v>
      </c>
    </row>
    <row r="39" spans="2:26" s="5" customFormat="1" ht="12.75">
      <c r="F39" s="6">
        <v>3</v>
      </c>
      <c r="G39" s="4" t="str">
        <f>IF(ISBLANK(D7), "", D7)</f>
        <v/>
      </c>
      <c r="H39" s="8">
        <f>SUM($G$37:G39)</f>
        <v>0</v>
      </c>
    </row>
    <row r="40" spans="2:26" s="5" customFormat="1" ht="12.75">
      <c r="B40" s="4" t="s">
        <v>0</v>
      </c>
      <c r="C40" s="4" t="s">
        <v>2</v>
      </c>
      <c r="F40" s="4">
        <v>4</v>
      </c>
      <c r="G40" s="4" t="str">
        <f>IF(ISBLANK(E7), "", E7)</f>
        <v/>
      </c>
      <c r="H40" s="8">
        <f>SUM($G$37:G40)</f>
        <v>0</v>
      </c>
    </row>
    <row r="41" spans="2:26" s="5" customFormat="1" ht="12.75">
      <c r="B41" s="4" t="s">
        <v>19</v>
      </c>
      <c r="C41" s="4" t="s">
        <v>3</v>
      </c>
      <c r="F41" s="6">
        <v>5</v>
      </c>
      <c r="G41" s="4">
        <f>IF(ISBLANK(F7), "", F7)</f>
        <v>21515</v>
      </c>
      <c r="H41" s="8">
        <f>SUM($G$37:G41)</f>
        <v>21515</v>
      </c>
      <c r="J41" s="4" t="s">
        <v>16</v>
      </c>
      <c r="K41" s="4" t="s">
        <v>18</v>
      </c>
    </row>
    <row r="42" spans="2:26" s="5" customFormat="1" ht="12.75">
      <c r="B42" s="4" t="s">
        <v>20</v>
      </c>
      <c r="C42" s="4" t="s">
        <v>4</v>
      </c>
      <c r="F42" s="4">
        <v>6</v>
      </c>
      <c r="G42" s="4">
        <f>IF(ISBLANK(G7), "", G7)</f>
        <v>4455</v>
      </c>
      <c r="H42" s="8">
        <f>SUM($G$37:G42)</f>
        <v>25970</v>
      </c>
      <c r="I42" s="6"/>
      <c r="J42" s="6">
        <f>SUMIF(G37:G85,"&gt;0")</f>
        <v>106960</v>
      </c>
      <c r="K42" s="6">
        <f>SUMIF(G37:G85,"&lt;0")</f>
        <v>-2230</v>
      </c>
    </row>
    <row r="43" spans="2:26" s="5" customFormat="1" ht="12.75">
      <c r="B43" s="4" t="s">
        <v>21</v>
      </c>
      <c r="C43" s="4" t="s">
        <v>5</v>
      </c>
      <c r="F43" s="6">
        <v>7</v>
      </c>
      <c r="G43" s="4" t="str">
        <f>IF(ISBLANK(H7), "", H7)</f>
        <v/>
      </c>
      <c r="H43" s="8">
        <f>SUM($G$37:G43)</f>
        <v>25970</v>
      </c>
    </row>
    <row r="44" spans="2:26" s="5" customFormat="1" ht="12.75">
      <c r="B44" s="4" t="s">
        <v>22</v>
      </c>
      <c r="C44" s="4" t="s">
        <v>6</v>
      </c>
      <c r="F44" s="4">
        <v>8</v>
      </c>
      <c r="G44" s="4" t="str">
        <f>IF(ISBLANK(B11), "", B11)</f>
        <v/>
      </c>
      <c r="H44" s="8">
        <f>SUM($G$37:G44)</f>
        <v>25970</v>
      </c>
    </row>
    <row r="45" spans="2:26" s="5" customFormat="1" ht="12.75">
      <c r="B45" s="4" t="s">
        <v>23</v>
      </c>
      <c r="C45" s="4" t="s">
        <v>7</v>
      </c>
      <c r="F45" s="6">
        <v>9</v>
      </c>
      <c r="G45" s="4">
        <f>IF(ISBLANK(C11), "", C11)</f>
        <v>14355</v>
      </c>
      <c r="H45" s="8">
        <f>SUM($G$37:G45)</f>
        <v>40325</v>
      </c>
    </row>
    <row r="46" spans="2:26" s="5" customFormat="1" ht="12.75">
      <c r="B46" s="4" t="s">
        <v>24</v>
      </c>
      <c r="C46" s="4" t="s">
        <v>8</v>
      </c>
      <c r="F46" s="4">
        <v>10</v>
      </c>
      <c r="G46" s="4">
        <f>IF(ISBLANK(D11), "", D11)</f>
        <v>8645</v>
      </c>
      <c r="H46" s="8">
        <f>SUM($G$37:G46)</f>
        <v>48970</v>
      </c>
      <c r="J46" s="4" t="s">
        <v>9</v>
      </c>
      <c r="K46" s="4" t="s">
        <v>10</v>
      </c>
    </row>
    <row r="47" spans="2:26" s="5" customFormat="1" ht="12.75">
      <c r="B47" s="4" t="s">
        <v>25</v>
      </c>
      <c r="F47" s="6">
        <v>11</v>
      </c>
      <c r="G47" s="4">
        <f>E11</f>
        <v>17920</v>
      </c>
      <c r="H47" s="8">
        <f>SUM($G$37:G47)</f>
        <v>66890</v>
      </c>
      <c r="J47" s="4">
        <f>COUNTIF(G37:G78,"&gt;1")</f>
        <v>10</v>
      </c>
      <c r="K47" s="4">
        <f>COUNTIF(G37:G78,"&lt;0")</f>
        <v>1</v>
      </c>
    </row>
    <row r="48" spans="2:26" s="5" customFormat="1" ht="12.75">
      <c r="B48" s="4" t="s">
        <v>26</v>
      </c>
      <c r="F48" s="4">
        <v>12</v>
      </c>
      <c r="G48" s="4" t="str">
        <f>IF(ISBLANK(F11), "", F11)</f>
        <v/>
      </c>
      <c r="H48" s="8">
        <f>SUM($G$37:G48)</f>
        <v>66890</v>
      </c>
    </row>
    <row r="49" spans="2:11" s="5" customFormat="1" ht="15.75" customHeight="1">
      <c r="B49" s="4" t="s">
        <v>27</v>
      </c>
      <c r="F49" s="6">
        <v>13</v>
      </c>
      <c r="G49" s="4" t="str">
        <f>IF(ISBLANK(G11), "", G11)</f>
        <v/>
      </c>
      <c r="H49" s="8">
        <f>SUM($G$37:G49)</f>
        <v>66890</v>
      </c>
      <c r="J49" s="36" t="s">
        <v>28</v>
      </c>
      <c r="K49" s="36"/>
    </row>
    <row r="50" spans="2:11" s="5" customFormat="1" ht="12.75">
      <c r="B50" s="4" t="s">
        <v>29</v>
      </c>
      <c r="F50" s="4">
        <v>14</v>
      </c>
      <c r="G50" s="4" t="str">
        <f>IF(ISBLANK(H11), "", H11)</f>
        <v/>
      </c>
      <c r="H50" s="8">
        <f>SUM($G$37:G50)</f>
        <v>66890</v>
      </c>
      <c r="J50" s="36">
        <f>IFERROR(COUNTIF(G37:G85,"&gt;0")/(COUNTIF(G37:G85,"&gt;0")+COUNTIF(G37:G85,"&lt;0"))*100, "")</f>
        <v>90.909090909090907</v>
      </c>
      <c r="K50" s="36"/>
    </row>
    <row r="51" spans="2:11" s="5" customFormat="1" ht="12.75">
      <c r="B51" s="4" t="s">
        <v>30</v>
      </c>
      <c r="F51" s="6">
        <v>15</v>
      </c>
      <c r="G51" s="4" t="str">
        <f>IF(ISBLANK(B15), "", B15)</f>
        <v/>
      </c>
      <c r="H51" s="8">
        <f>SUM($G$37:G51)</f>
        <v>66890</v>
      </c>
      <c r="J51" s="9"/>
      <c r="K51" s="9"/>
    </row>
    <row r="52" spans="2:11" s="5" customFormat="1" ht="15.75" customHeight="1">
      <c r="F52" s="4">
        <v>16</v>
      </c>
      <c r="G52" s="4">
        <f>IF(ISBLANK(C15), "", C15)</f>
        <v>11875</v>
      </c>
      <c r="H52" s="8">
        <f>SUM($G$37:G52)</f>
        <v>78765</v>
      </c>
      <c r="J52" s="36" t="s">
        <v>31</v>
      </c>
      <c r="K52" s="36"/>
    </row>
    <row r="53" spans="2:11" s="5" customFormat="1" ht="12.75">
      <c r="F53" s="6">
        <v>17</v>
      </c>
      <c r="G53" s="4">
        <f>D15</f>
        <v>4210</v>
      </c>
      <c r="H53" s="8">
        <f>SUM($G$37:G53)</f>
        <v>82975</v>
      </c>
      <c r="J53" s="36" t="str">
        <f>IFERROR(IF(SUM(F30)&lt;0,"❗GOT A LOT OF WORK TO DO ❗",IF(P30&lt;30,"❗GOT A LOT OF WORK TO DO ❗",IF(P30&lt;80,"NEED MORE PRACTICE !!","🔥GLORIOUS🔥"))), "")</f>
        <v>🔥GLORIOUS🔥</v>
      </c>
      <c r="K53" s="36"/>
    </row>
    <row r="54" spans="2:11" s="5" customFormat="1" ht="12.75">
      <c r="F54" s="4">
        <v>18</v>
      </c>
      <c r="G54" s="4">
        <f>IF(ISBLANK(E15), "", E15)</f>
        <v>4475</v>
      </c>
      <c r="H54" s="8">
        <f>SUM($G$37:G54)</f>
        <v>87450</v>
      </c>
    </row>
    <row r="55" spans="2:11" s="5" customFormat="1" ht="15.75" customHeight="1">
      <c r="F55" s="6">
        <v>19</v>
      </c>
      <c r="G55" s="4">
        <f>IF(ISBLANK(F15), "", F15)</f>
        <v>7755</v>
      </c>
      <c r="H55" s="8">
        <f>SUM($G$37:G55)</f>
        <v>95205</v>
      </c>
      <c r="J55" s="37" t="s">
        <v>32</v>
      </c>
      <c r="K55" s="37"/>
    </row>
    <row r="56" spans="2:11" s="5" customFormat="1" ht="12.75">
      <c r="F56" s="4">
        <v>20</v>
      </c>
      <c r="G56" s="4">
        <f>IF(ISBLANK(G15), "", G15)</f>
        <v>-2230</v>
      </c>
      <c r="H56" s="8">
        <f>SUM($G$37:G56)</f>
        <v>92975</v>
      </c>
      <c r="J56" s="37">
        <f>SUM(B7:H9,B11:H13,B15:H17,B19:H21,B23:H25,B27:H29)</f>
        <v>104730</v>
      </c>
      <c r="K56" s="37"/>
    </row>
    <row r="57" spans="2:11" s="5" customFormat="1" ht="12.75">
      <c r="F57" s="6">
        <v>21</v>
      </c>
      <c r="G57" s="4" t="str">
        <f>IF(ISBLANK(H15), "", H15)</f>
        <v/>
      </c>
      <c r="H57" s="8">
        <f>SUM($G$37:G57)</f>
        <v>92975</v>
      </c>
    </row>
    <row r="58" spans="2:11" s="5" customFormat="1" ht="12.75">
      <c r="F58" s="4">
        <v>22</v>
      </c>
      <c r="G58" s="4" t="str">
        <f>IF(ISBLANK(B19), "", B19)</f>
        <v/>
      </c>
      <c r="H58" s="8">
        <f>SUM($G$37:G58)</f>
        <v>92975</v>
      </c>
    </row>
    <row r="59" spans="2:11" s="5" customFormat="1" ht="12.75">
      <c r="F59" s="6">
        <v>23</v>
      </c>
      <c r="G59" s="4" t="str">
        <f>IF(ISBLANK(C19), "", C19)</f>
        <v/>
      </c>
      <c r="H59" s="8">
        <f>SUM($G$37:G59)</f>
        <v>92975</v>
      </c>
    </row>
    <row r="60" spans="2:11" s="5" customFormat="1" ht="12.75">
      <c r="F60" s="4">
        <v>24</v>
      </c>
      <c r="G60" s="4">
        <f>IF(ISBLANK(D19), "", D19)</f>
        <v>11755</v>
      </c>
      <c r="H60" s="8">
        <f>SUM($G$37:G60)</f>
        <v>104730</v>
      </c>
    </row>
    <row r="61" spans="2:11" s="5" customFormat="1" ht="12.75">
      <c r="F61" s="6">
        <v>25</v>
      </c>
      <c r="G61" s="4" t="str">
        <f>IF(ISBLANK(E19), "", E19)</f>
        <v/>
      </c>
      <c r="H61" s="8">
        <f>SUM($G$37:G61)</f>
        <v>104730</v>
      </c>
    </row>
    <row r="62" spans="2:11" s="5" customFormat="1" ht="12.75">
      <c r="F62" s="4">
        <v>26</v>
      </c>
      <c r="G62" s="4" t="str">
        <f>IF(ISBLANK(F19), "", F19)</f>
        <v/>
      </c>
      <c r="H62" s="8">
        <f>SUM($G$37:G62)</f>
        <v>104730</v>
      </c>
    </row>
    <row r="63" spans="2:11" s="5" customFormat="1" ht="12.75">
      <c r="F63" s="6">
        <v>27</v>
      </c>
      <c r="G63" s="4" t="str">
        <f>IF(ISBLANK(G19), "", G19)</f>
        <v/>
      </c>
      <c r="H63" s="8">
        <f>SUM($G$37:G63)</f>
        <v>104730</v>
      </c>
    </row>
    <row r="64" spans="2:11" s="5" customFormat="1" ht="12.75">
      <c r="F64" s="4">
        <v>28</v>
      </c>
      <c r="G64" s="4" t="str">
        <f>IF(ISBLANK(H19), "", H19)</f>
        <v/>
      </c>
      <c r="H64" s="8">
        <f>SUM($G$37:G64)</f>
        <v>104730</v>
      </c>
    </row>
    <row r="65" spans="6:8" s="5" customFormat="1" ht="12.75">
      <c r="F65" s="6">
        <v>29</v>
      </c>
      <c r="G65" s="4" t="str">
        <f>IF(ISBLANK(B23), "", B23)</f>
        <v/>
      </c>
      <c r="H65" s="8">
        <f>SUM($G$37:G65)</f>
        <v>104730</v>
      </c>
    </row>
    <row r="66" spans="6:8" s="5" customFormat="1" ht="12.75">
      <c r="F66" s="4">
        <v>30</v>
      </c>
      <c r="G66" s="4" t="str">
        <f>IF(ISBLANK(C23), "", C23)</f>
        <v/>
      </c>
      <c r="H66" s="8">
        <f>SUM($G$37:G66)</f>
        <v>104730</v>
      </c>
    </row>
    <row r="67" spans="6:8" s="5" customFormat="1" ht="12.75">
      <c r="F67" s="6">
        <v>31</v>
      </c>
      <c r="G67" s="4" t="str">
        <f>IF(ISBLANK(D23), "", D23)</f>
        <v/>
      </c>
      <c r="H67" s="8">
        <f>SUM($G$37:G67)</f>
        <v>104730</v>
      </c>
    </row>
    <row r="68" spans="6:8" s="5" customFormat="1" ht="12.75">
      <c r="F68" s="4">
        <v>32</v>
      </c>
      <c r="G68" s="4" t="str">
        <f>IF(ISBLANK(E23), "", E23)</f>
        <v/>
      </c>
      <c r="H68" s="8">
        <f>SUM($G$37:G68)</f>
        <v>104730</v>
      </c>
    </row>
    <row r="69" spans="6:8" s="5" customFormat="1" ht="12.75">
      <c r="F69" s="6">
        <v>33</v>
      </c>
      <c r="G69" s="4" t="str">
        <f>IF(ISBLANK(F23), "", F23)</f>
        <v/>
      </c>
      <c r="H69" s="8">
        <f>SUM($G$37:G69)</f>
        <v>104730</v>
      </c>
    </row>
    <row r="70" spans="6:8" s="5" customFormat="1" ht="12.75">
      <c r="F70" s="4">
        <v>34</v>
      </c>
      <c r="G70" s="4" t="str">
        <f>IF(ISBLANK(G23), "", G23)</f>
        <v/>
      </c>
      <c r="H70" s="8">
        <f>SUM($G$37:G70)</f>
        <v>104730</v>
      </c>
    </row>
    <row r="71" spans="6:8" s="5" customFormat="1" ht="12.75">
      <c r="F71" s="6">
        <v>35</v>
      </c>
      <c r="G71" s="4" t="str">
        <f>IF(ISBLANK(H23), "", H23)</f>
        <v/>
      </c>
      <c r="H71" s="8">
        <f>SUM($G$37:G71)</f>
        <v>104730</v>
      </c>
    </row>
    <row r="72" spans="6:8" s="5" customFormat="1" ht="12.75">
      <c r="F72" s="4">
        <v>36</v>
      </c>
      <c r="G72" s="4" t="str">
        <f>IF(ISBLANK(B27), "", B27)</f>
        <v/>
      </c>
      <c r="H72" s="8">
        <f>SUM($G$37:G72)</f>
        <v>104730</v>
      </c>
    </row>
    <row r="73" spans="6:8" s="5" customFormat="1" ht="12.75">
      <c r="F73" s="6">
        <v>37</v>
      </c>
      <c r="G73" s="4" t="str">
        <f>IF(ISBLANK(C27), "", C27)</f>
        <v/>
      </c>
      <c r="H73" s="8">
        <f>SUM($G$37:G73)</f>
        <v>104730</v>
      </c>
    </row>
    <row r="74" spans="6:8" s="5" customFormat="1" ht="17.25" customHeight="1">
      <c r="F74" s="4">
        <v>38</v>
      </c>
      <c r="G74" s="4" t="str">
        <f>IF(ISBLANK(D27), "", D27)</f>
        <v/>
      </c>
      <c r="H74" s="8">
        <f>SUM($G$37:G74)</f>
        <v>104730</v>
      </c>
    </row>
    <row r="75" spans="6:8" s="5" customFormat="1" ht="12.75">
      <c r="F75" s="6">
        <v>39</v>
      </c>
      <c r="G75" s="4" t="str">
        <f>IF(ISBLANK(E27), "", E27)</f>
        <v/>
      </c>
      <c r="H75" s="8">
        <f>SUM($G$37:G75)</f>
        <v>104730</v>
      </c>
    </row>
    <row r="76" spans="6:8" s="5" customFormat="1" ht="12.75">
      <c r="F76" s="4">
        <v>40</v>
      </c>
      <c r="G76" s="4" t="str">
        <f>IF(ISBLANK(F27), "", F27)</f>
        <v/>
      </c>
      <c r="H76" s="8">
        <f>SUM($G$37:G76)</f>
        <v>104730</v>
      </c>
    </row>
    <row r="77" spans="6:8" s="5" customFormat="1" ht="12.75">
      <c r="F77" s="6">
        <v>41</v>
      </c>
      <c r="G77" s="4" t="str">
        <f>IF(ISBLANK(G27), "", G27)</f>
        <v/>
      </c>
      <c r="H77" s="8">
        <f>SUM($G$37:G77)</f>
        <v>104730</v>
      </c>
    </row>
    <row r="78" spans="6:8" s="5" customFormat="1" ht="12.75">
      <c r="F78" s="4">
        <v>42</v>
      </c>
      <c r="G78" s="4" t="str">
        <f>IF(ISBLANK(H27), "", H27)</f>
        <v/>
      </c>
      <c r="H78" s="8">
        <f>SUM($G$37:G78)</f>
        <v>104730</v>
      </c>
    </row>
    <row r="79" spans="6:8" s="5" customFormat="1" ht="12.75">
      <c r="F79" s="6">
        <v>43</v>
      </c>
      <c r="H79" s="8">
        <f>SUM($G$37:G79)</f>
        <v>104730</v>
      </c>
    </row>
    <row r="80" spans="6:8" s="5" customFormat="1" ht="12.75">
      <c r="F80" s="4">
        <v>44</v>
      </c>
      <c r="H80" s="8">
        <f>SUM($G$37:G80)</f>
        <v>104730</v>
      </c>
    </row>
    <row r="81" spans="6:8" s="5" customFormat="1" ht="12.75">
      <c r="F81" s="6">
        <v>45</v>
      </c>
      <c r="H81" s="8">
        <f>SUM($G$37:G81)</f>
        <v>104730</v>
      </c>
    </row>
    <row r="82" spans="6:8" s="5" customFormat="1" ht="12.75">
      <c r="F82" s="4">
        <v>46</v>
      </c>
      <c r="H82" s="8">
        <f>SUM($G$37:G82)</f>
        <v>104730</v>
      </c>
    </row>
    <row r="83" spans="6:8" s="5" customFormat="1" ht="12.75">
      <c r="F83" s="6">
        <v>47</v>
      </c>
      <c r="H83" s="8">
        <f>SUM($G$37:G83)</f>
        <v>104730</v>
      </c>
    </row>
    <row r="84" spans="6:8" s="5" customFormat="1" ht="12.75">
      <c r="F84" s="4">
        <v>48</v>
      </c>
      <c r="H84" s="8">
        <f>SUM($G$37:G84)</f>
        <v>104730</v>
      </c>
    </row>
    <row r="85" spans="6:8" s="5" customFormat="1" ht="12.75">
      <c r="F85" s="6">
        <v>49</v>
      </c>
      <c r="H85" s="8">
        <f>SUM($G$37:G85)</f>
        <v>104730</v>
      </c>
    </row>
    <row r="86" spans="6:8" s="5" customFormat="1" ht="12.75">
      <c r="H86" s="34"/>
    </row>
  </sheetData>
  <sheetProtection algorithmName="SHA-512" hashValue="HMh6iRytwvQev8bKGxOqu4JOk2haDxu9SU4J8CQR2n8HW1abdiylH29h7GdWKOkrtddhVpTcXnBZOH/UTQDfWA==" saltValue="kI1nQ1M2xCp8hHmYPV49/g==" spinCount="100000" sheet="1" objects="1" scenarios="1" selectLockedCells="1"/>
  <mergeCells count="62">
    <mergeCell ref="B2:V2"/>
    <mergeCell ref="B3:D3"/>
    <mergeCell ref="F3:H3"/>
    <mergeCell ref="J3:V3"/>
    <mergeCell ref="B7:B9"/>
    <mergeCell ref="C7:C9"/>
    <mergeCell ref="D7:D9"/>
    <mergeCell ref="E7:E9"/>
    <mergeCell ref="F7:F9"/>
    <mergeCell ref="G7:G9"/>
    <mergeCell ref="H7:H9"/>
    <mergeCell ref="B11:B13"/>
    <mergeCell ref="C11:C13"/>
    <mergeCell ref="D11:D13"/>
    <mergeCell ref="E11:E13"/>
    <mergeCell ref="F11:F13"/>
    <mergeCell ref="G11:G13"/>
    <mergeCell ref="H11:H13"/>
    <mergeCell ref="H15:H17"/>
    <mergeCell ref="B19:B21"/>
    <mergeCell ref="C19:C21"/>
    <mergeCell ref="D19:D21"/>
    <mergeCell ref="E19:E21"/>
    <mergeCell ref="F19:F21"/>
    <mergeCell ref="G19:G21"/>
    <mergeCell ref="H19:H21"/>
    <mergeCell ref="B15:B17"/>
    <mergeCell ref="C15:C17"/>
    <mergeCell ref="D15:D17"/>
    <mergeCell ref="E15:E17"/>
    <mergeCell ref="F15:F17"/>
    <mergeCell ref="G15:G17"/>
    <mergeCell ref="H23:H25"/>
    <mergeCell ref="B27:B29"/>
    <mergeCell ref="C27:C29"/>
    <mergeCell ref="D27:D29"/>
    <mergeCell ref="E27:E29"/>
    <mergeCell ref="F27:F29"/>
    <mergeCell ref="G27:G29"/>
    <mergeCell ref="H27:H29"/>
    <mergeCell ref="B23:B25"/>
    <mergeCell ref="C23:C25"/>
    <mergeCell ref="D23:D25"/>
    <mergeCell ref="E23:E25"/>
    <mergeCell ref="F23:F25"/>
    <mergeCell ref="G23:G25"/>
    <mergeCell ref="B30:E33"/>
    <mergeCell ref="F30:H33"/>
    <mergeCell ref="J30:K33"/>
    <mergeCell ref="M30:N33"/>
    <mergeCell ref="P30:R33"/>
    <mergeCell ref="J56:K56"/>
    <mergeCell ref="J28:K29"/>
    <mergeCell ref="M28:N29"/>
    <mergeCell ref="P28:R29"/>
    <mergeCell ref="T28:V29"/>
    <mergeCell ref="T30:V33"/>
    <mergeCell ref="J49:K49"/>
    <mergeCell ref="J50:K50"/>
    <mergeCell ref="J52:K52"/>
    <mergeCell ref="J53:K53"/>
    <mergeCell ref="J55:K55"/>
  </mergeCells>
  <conditionalFormatting sqref="B7 B27:H29">
    <cfRule type="cellIs" dxfId="47" priority="13" operator="greaterThan">
      <formula>0</formula>
    </cfRule>
    <cfRule type="cellIs" dxfId="46" priority="14" operator="lessThan">
      <formula>0</formula>
    </cfRule>
  </conditionalFormatting>
  <conditionalFormatting sqref="B6:H6 B10:H10 B14:H14 B18:H18 B22:H22 B26:H26">
    <cfRule type="expression" dxfId="45" priority="11">
      <formula>MONTH(B6)&lt;&gt;MONTH($C$36)</formula>
    </cfRule>
    <cfRule type="expression" dxfId="44" priority="12">
      <formula>MONTH(B6)&lt;&gt;MONTH($B$35)</formula>
    </cfRule>
  </conditionalFormatting>
  <conditionalFormatting sqref="B11:H13">
    <cfRule type="cellIs" dxfId="43" priority="7" operator="greaterThan">
      <formula>0</formula>
    </cfRule>
    <cfRule type="cellIs" dxfId="42" priority="8" operator="lessThan">
      <formula>0</formula>
    </cfRule>
  </conditionalFormatting>
  <conditionalFormatting sqref="B15:H17">
    <cfRule type="cellIs" dxfId="41" priority="5" operator="greaterThan">
      <formula>0</formula>
    </cfRule>
    <cfRule type="cellIs" dxfId="40" priority="6" operator="lessThan">
      <formula>0</formula>
    </cfRule>
  </conditionalFormatting>
  <conditionalFormatting sqref="B19:H21">
    <cfRule type="cellIs" dxfId="39" priority="3" operator="greaterThan">
      <formula>0</formula>
    </cfRule>
    <cfRule type="cellIs" dxfId="38" priority="4" operator="lessThan">
      <formula>0</formula>
    </cfRule>
  </conditionalFormatting>
  <conditionalFormatting sqref="B23:H25">
    <cfRule type="cellIs" dxfId="37" priority="1" operator="greaterThan">
      <formula>0</formula>
    </cfRule>
    <cfRule type="cellIs" dxfId="36" priority="2" operator="lessThan">
      <formula>0</formula>
    </cfRule>
  </conditionalFormatting>
  <conditionalFormatting sqref="C7:H9">
    <cfRule type="cellIs" dxfId="35" priority="9" operator="greaterThan">
      <formula>0</formula>
    </cfRule>
    <cfRule type="cellIs" dxfId="34" priority="10" operator="lessThan">
      <formula>0</formula>
    </cfRule>
  </conditionalFormatting>
  <conditionalFormatting sqref="F30:H33">
    <cfRule type="cellIs" dxfId="33" priority="15" operator="greaterThan">
      <formula>0</formula>
    </cfRule>
    <cfRule type="cellIs" dxfId="32" priority="16" operator="lessThan">
      <formula>0</formula>
    </cfRule>
  </conditionalFormatting>
  <dataValidations count="3">
    <dataValidation type="list" allowBlank="1" showErrorMessage="1" sqref="C38" xr:uid="{69910181-305E-44C1-B2DE-E51CB4E2CE13}">
      <formula1>$C$40:$C$46</formula1>
    </dataValidation>
    <dataValidation allowBlank="1" showErrorMessage="1" sqref="B3:D3" xr:uid="{C57F6A01-878B-42D0-A14B-CDD679E294FD}"/>
    <dataValidation allowBlank="1" showInputMessage="1" showErrorMessage="1" sqref="F3:H3" xr:uid="{040851C1-F25F-4528-BD8D-0ABA0F052DF4}"/>
  </dataValidations>
  <pageMargins left="0" right="0" top="0" bottom="0" header="0" footer="0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FD792-C079-43C4-8289-5B90A68CD30C}">
  <sheetPr codeName="Sheet12">
    <outlinePr summaryBelow="0" summaryRight="0"/>
  </sheetPr>
  <dimension ref="A1:Z86"/>
  <sheetViews>
    <sheetView showGridLines="0" zoomScale="70" zoomScaleNormal="70" workbookViewId="0">
      <selection activeCell="F7" sqref="F7:F9"/>
    </sheetView>
  </sheetViews>
  <sheetFormatPr defaultColWidth="12.5703125" defaultRowHeight="15.75" customHeight="1"/>
  <cols>
    <col min="1" max="1" width="6.42578125" style="25" customWidth="1"/>
    <col min="2" max="8" width="10.42578125" style="25" customWidth="1"/>
    <col min="9" max="9" width="1.140625" style="25" customWidth="1"/>
    <col min="10" max="22" width="10.42578125" style="25" customWidth="1"/>
    <col min="23" max="16384" width="12.5703125" style="25"/>
  </cols>
  <sheetData>
    <row r="1" spans="1:26" ht="7.5" customHeight="1">
      <c r="A1" s="26"/>
      <c r="B1" s="18"/>
      <c r="C1" s="18"/>
      <c r="D1" s="18"/>
      <c r="E1" s="18"/>
      <c r="F1" s="18"/>
      <c r="G1" s="18"/>
      <c r="H1" s="18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204.75" customHeight="1">
      <c r="A2" s="34"/>
      <c r="B2" s="52" t="e" vm="1">
        <v>#VALUE!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27"/>
      <c r="X2" s="27"/>
      <c r="Y2" s="27"/>
      <c r="Z2" s="27"/>
    </row>
    <row r="3" spans="1:26" ht="18.75" customHeight="1">
      <c r="A3" s="34"/>
      <c r="B3" s="66" t="s">
        <v>29</v>
      </c>
      <c r="C3" s="127"/>
      <c r="D3" s="127"/>
      <c r="E3" s="10"/>
      <c r="F3" s="67">
        <v>2024</v>
      </c>
      <c r="G3" s="127"/>
      <c r="H3" s="128"/>
      <c r="I3" s="11"/>
      <c r="J3" s="55" t="s">
        <v>1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2"/>
      <c r="W3" s="28"/>
      <c r="X3" s="28"/>
      <c r="Y3" s="28"/>
      <c r="Z3" s="28"/>
    </row>
    <row r="4" spans="1:26" ht="12.75">
      <c r="A4" s="29"/>
      <c r="B4" s="12" t="s">
        <v>2</v>
      </c>
      <c r="C4" s="13" t="s">
        <v>3</v>
      </c>
      <c r="D4" s="12" t="s">
        <v>4</v>
      </c>
      <c r="E4" s="13" t="s">
        <v>5</v>
      </c>
      <c r="F4" s="12" t="s">
        <v>6</v>
      </c>
      <c r="G4" s="13" t="s">
        <v>7</v>
      </c>
      <c r="H4" s="12" t="s">
        <v>8</v>
      </c>
      <c r="I4" s="14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30"/>
      <c r="X4" s="30"/>
      <c r="Y4" s="30"/>
      <c r="Z4" s="30"/>
    </row>
    <row r="5" spans="1:26" ht="12.75">
      <c r="A5" s="34"/>
      <c r="B5" s="17"/>
      <c r="C5" s="18"/>
      <c r="D5" s="18"/>
      <c r="E5" s="18"/>
      <c r="F5" s="18"/>
      <c r="G5" s="18"/>
      <c r="H5" s="18"/>
      <c r="I5" s="19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31"/>
      <c r="X5" s="31"/>
      <c r="Y5" s="31"/>
      <c r="Z5" s="31"/>
    </row>
    <row r="6" spans="1:26" ht="12" customHeight="1">
      <c r="A6" s="32"/>
      <c r="B6" s="1">
        <f>C36-WEEKDAY(C36,1)+1</f>
        <v>45592</v>
      </c>
      <c r="C6" s="2">
        <f>B6+1</f>
        <v>45593</v>
      </c>
      <c r="D6" s="2">
        <f t="shared" ref="D6:H6" si="0">C6+1</f>
        <v>45594</v>
      </c>
      <c r="E6" s="2">
        <f t="shared" si="0"/>
        <v>45595</v>
      </c>
      <c r="F6" s="2">
        <f>E6+1</f>
        <v>45596</v>
      </c>
      <c r="G6" s="2">
        <f t="shared" si="0"/>
        <v>45597</v>
      </c>
      <c r="H6" s="3">
        <f t="shared" si="0"/>
        <v>45598</v>
      </c>
      <c r="I6" s="21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33"/>
      <c r="X6" s="33"/>
      <c r="Y6" s="33"/>
      <c r="Z6" s="33"/>
    </row>
    <row r="7" spans="1:26" ht="18" customHeight="1">
      <c r="A7" s="34"/>
      <c r="B7" s="64"/>
      <c r="C7" s="60"/>
      <c r="D7" s="60"/>
      <c r="E7" s="60"/>
      <c r="F7" s="60"/>
      <c r="G7" s="60"/>
      <c r="H7" s="58"/>
      <c r="I7" s="19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31"/>
      <c r="X7" s="31"/>
      <c r="Y7" s="31"/>
      <c r="Z7" s="31"/>
    </row>
    <row r="8" spans="1:26" ht="18" customHeight="1">
      <c r="A8" s="34"/>
      <c r="B8" s="59"/>
      <c r="C8" s="119"/>
      <c r="D8" s="119"/>
      <c r="E8" s="119"/>
      <c r="F8" s="119"/>
      <c r="G8" s="119"/>
      <c r="H8" s="120"/>
      <c r="I8" s="19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31"/>
      <c r="X8" s="31"/>
      <c r="Y8" s="31"/>
      <c r="Z8" s="31"/>
    </row>
    <row r="9" spans="1:26" ht="18" customHeight="1">
      <c r="A9" s="34"/>
      <c r="B9" s="65"/>
      <c r="C9" s="121"/>
      <c r="D9" s="121"/>
      <c r="E9" s="121"/>
      <c r="F9" s="121"/>
      <c r="G9" s="121"/>
      <c r="H9" s="122"/>
      <c r="I9" s="1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31"/>
      <c r="X9" s="31"/>
      <c r="Y9" s="31"/>
      <c r="Z9" s="31"/>
    </row>
    <row r="10" spans="1:26" ht="12" customHeight="1">
      <c r="A10" s="32"/>
      <c r="B10" s="1">
        <f>H6+1</f>
        <v>45599</v>
      </c>
      <c r="C10" s="2">
        <f t="shared" ref="C10:H10" si="1">B10+1</f>
        <v>45600</v>
      </c>
      <c r="D10" s="2">
        <f t="shared" si="1"/>
        <v>45601</v>
      </c>
      <c r="E10" s="2">
        <f t="shared" si="1"/>
        <v>45602</v>
      </c>
      <c r="F10" s="2">
        <f t="shared" si="1"/>
        <v>45603</v>
      </c>
      <c r="G10" s="2">
        <f t="shared" si="1"/>
        <v>45604</v>
      </c>
      <c r="H10" s="3">
        <f t="shared" si="1"/>
        <v>45605</v>
      </c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33"/>
      <c r="X10" s="33"/>
      <c r="Y10" s="33"/>
      <c r="Z10" s="33"/>
    </row>
    <row r="11" spans="1:26" ht="18" customHeight="1">
      <c r="A11" s="34"/>
      <c r="B11" s="59"/>
      <c r="C11" s="60"/>
      <c r="D11" s="60"/>
      <c r="E11" s="60"/>
      <c r="F11" s="60"/>
      <c r="G11" s="60"/>
      <c r="H11" s="58"/>
      <c r="I11" s="19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31"/>
      <c r="X11" s="31"/>
      <c r="Y11" s="31"/>
      <c r="Z11" s="31"/>
    </row>
    <row r="12" spans="1:26" ht="18" customHeight="1">
      <c r="A12" s="34"/>
      <c r="B12" s="123"/>
      <c r="C12" s="119"/>
      <c r="D12" s="119"/>
      <c r="E12" s="119"/>
      <c r="F12" s="119"/>
      <c r="G12" s="119"/>
      <c r="H12" s="120"/>
      <c r="I12" s="1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31"/>
      <c r="X12" s="31"/>
      <c r="Y12" s="31"/>
      <c r="Z12" s="31"/>
    </row>
    <row r="13" spans="1:26" ht="18" customHeight="1">
      <c r="A13" s="34"/>
      <c r="B13" s="124"/>
      <c r="C13" s="121"/>
      <c r="D13" s="121"/>
      <c r="E13" s="121"/>
      <c r="F13" s="121"/>
      <c r="G13" s="121"/>
      <c r="H13" s="122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31"/>
      <c r="X13" s="31"/>
      <c r="Y13" s="31"/>
      <c r="Z13" s="31"/>
    </row>
    <row r="14" spans="1:26" ht="12" customHeight="1">
      <c r="A14" s="32"/>
      <c r="B14" s="1">
        <f>H10+1</f>
        <v>45606</v>
      </c>
      <c r="C14" s="2">
        <f t="shared" ref="C14:H14" si="2">B14+1</f>
        <v>45607</v>
      </c>
      <c r="D14" s="2">
        <f t="shared" si="2"/>
        <v>45608</v>
      </c>
      <c r="E14" s="2">
        <f t="shared" si="2"/>
        <v>45609</v>
      </c>
      <c r="F14" s="2">
        <f t="shared" si="2"/>
        <v>45610</v>
      </c>
      <c r="G14" s="2">
        <f t="shared" si="2"/>
        <v>45611</v>
      </c>
      <c r="H14" s="3">
        <f t="shared" si="2"/>
        <v>45612</v>
      </c>
      <c r="I14" s="21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3"/>
      <c r="X14" s="33"/>
      <c r="Y14" s="33"/>
      <c r="Z14" s="33"/>
    </row>
    <row r="15" spans="1:26" ht="18" customHeight="1">
      <c r="A15" s="34"/>
      <c r="B15" s="59"/>
      <c r="C15" s="60"/>
      <c r="D15" s="60"/>
      <c r="E15" s="60"/>
      <c r="F15" s="60"/>
      <c r="G15" s="60"/>
      <c r="H15" s="58"/>
      <c r="I15" s="19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31"/>
      <c r="X15" s="31"/>
      <c r="Y15" s="31"/>
      <c r="Z15" s="31"/>
    </row>
    <row r="16" spans="1:26" ht="18" customHeight="1">
      <c r="A16" s="34"/>
      <c r="B16" s="123"/>
      <c r="C16" s="119"/>
      <c r="D16" s="119"/>
      <c r="E16" s="119"/>
      <c r="F16" s="119"/>
      <c r="G16" s="119"/>
      <c r="H16" s="120"/>
      <c r="I16" s="1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31"/>
      <c r="X16" s="31"/>
      <c r="Y16" s="31"/>
      <c r="Z16" s="31"/>
    </row>
    <row r="17" spans="1:26" ht="18" customHeight="1">
      <c r="A17" s="34"/>
      <c r="B17" s="124"/>
      <c r="C17" s="121"/>
      <c r="D17" s="121"/>
      <c r="E17" s="121"/>
      <c r="F17" s="121"/>
      <c r="G17" s="121"/>
      <c r="H17" s="122"/>
      <c r="I17" s="19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31"/>
      <c r="X17" s="31"/>
      <c r="Y17" s="31"/>
      <c r="Z17" s="31"/>
    </row>
    <row r="18" spans="1:26" ht="12" customHeight="1">
      <c r="A18" s="32"/>
      <c r="B18" s="1">
        <f>H14+1</f>
        <v>45613</v>
      </c>
      <c r="C18" s="2">
        <f t="shared" ref="C18:H18" si="3">B18+1</f>
        <v>45614</v>
      </c>
      <c r="D18" s="2">
        <f t="shared" si="3"/>
        <v>45615</v>
      </c>
      <c r="E18" s="2">
        <f t="shared" si="3"/>
        <v>45616</v>
      </c>
      <c r="F18" s="2">
        <f t="shared" si="3"/>
        <v>45617</v>
      </c>
      <c r="G18" s="2">
        <f t="shared" si="3"/>
        <v>45618</v>
      </c>
      <c r="H18" s="3">
        <f t="shared" si="3"/>
        <v>45619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33"/>
      <c r="X18" s="33"/>
      <c r="Y18" s="33"/>
      <c r="Z18" s="33"/>
    </row>
    <row r="19" spans="1:26" ht="18" customHeight="1">
      <c r="A19" s="34"/>
      <c r="B19" s="59"/>
      <c r="C19" s="60"/>
      <c r="D19" s="60"/>
      <c r="E19" s="60"/>
      <c r="F19" s="60"/>
      <c r="G19" s="60"/>
      <c r="H19" s="58"/>
      <c r="I19" s="19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31"/>
      <c r="X19" s="31"/>
      <c r="Y19" s="31"/>
      <c r="Z19" s="31"/>
    </row>
    <row r="20" spans="1:26" ht="18" customHeight="1">
      <c r="A20" s="34"/>
      <c r="B20" s="123"/>
      <c r="C20" s="119"/>
      <c r="D20" s="119"/>
      <c r="E20" s="119"/>
      <c r="F20" s="119"/>
      <c r="G20" s="119"/>
      <c r="H20" s="1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31"/>
      <c r="X20" s="31"/>
      <c r="Y20" s="31"/>
      <c r="Z20" s="31"/>
    </row>
    <row r="21" spans="1:26" ht="18" customHeight="1">
      <c r="A21" s="34"/>
      <c r="B21" s="124"/>
      <c r="C21" s="121"/>
      <c r="D21" s="121"/>
      <c r="E21" s="121"/>
      <c r="F21" s="121"/>
      <c r="G21" s="121"/>
      <c r="H21" s="122"/>
      <c r="I21" s="19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31"/>
      <c r="X21" s="31"/>
      <c r="Y21" s="31"/>
      <c r="Z21" s="31"/>
    </row>
    <row r="22" spans="1:26" ht="12" customHeight="1">
      <c r="A22" s="32"/>
      <c r="B22" s="1">
        <f>H18+1</f>
        <v>45620</v>
      </c>
      <c r="C22" s="2">
        <f t="shared" ref="C22:H22" si="4">B22+1</f>
        <v>45621</v>
      </c>
      <c r="D22" s="2">
        <f t="shared" si="4"/>
        <v>45622</v>
      </c>
      <c r="E22" s="2">
        <f t="shared" si="4"/>
        <v>45623</v>
      </c>
      <c r="F22" s="2">
        <f t="shared" si="4"/>
        <v>45624</v>
      </c>
      <c r="G22" s="2">
        <f t="shared" si="4"/>
        <v>45625</v>
      </c>
      <c r="H22" s="3">
        <f t="shared" si="4"/>
        <v>45626</v>
      </c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33"/>
      <c r="X22" s="33"/>
      <c r="Y22" s="33"/>
      <c r="Z22" s="33"/>
    </row>
    <row r="23" spans="1:26" ht="18" customHeight="1">
      <c r="A23" s="34"/>
      <c r="B23" s="59"/>
      <c r="C23" s="60"/>
      <c r="D23" s="60"/>
      <c r="E23" s="60"/>
      <c r="F23" s="60"/>
      <c r="G23" s="60"/>
      <c r="H23" s="58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31"/>
      <c r="X23" s="31"/>
      <c r="Y23" s="31"/>
      <c r="Z23" s="31"/>
    </row>
    <row r="24" spans="1:26" ht="18" customHeight="1">
      <c r="A24" s="34"/>
      <c r="B24" s="123"/>
      <c r="C24" s="119"/>
      <c r="D24" s="119"/>
      <c r="E24" s="119"/>
      <c r="F24" s="119"/>
      <c r="G24" s="119"/>
      <c r="H24" s="120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31"/>
      <c r="X24" s="31"/>
      <c r="Y24" s="31"/>
      <c r="Z24" s="31"/>
    </row>
    <row r="25" spans="1:26" ht="18" customHeight="1">
      <c r="A25" s="34"/>
      <c r="B25" s="124"/>
      <c r="C25" s="121"/>
      <c r="D25" s="121"/>
      <c r="E25" s="121"/>
      <c r="F25" s="121"/>
      <c r="G25" s="121"/>
      <c r="H25" s="122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31"/>
      <c r="X25" s="31"/>
      <c r="Y25" s="31"/>
      <c r="Z25" s="31"/>
    </row>
    <row r="26" spans="1:26" ht="12" customHeight="1">
      <c r="A26" s="32"/>
      <c r="B26" s="1">
        <f>H22+1</f>
        <v>45627</v>
      </c>
      <c r="C26" s="2">
        <f t="shared" ref="C26:H26" si="5">B26+1</f>
        <v>45628</v>
      </c>
      <c r="D26" s="2">
        <f t="shared" si="5"/>
        <v>45629</v>
      </c>
      <c r="E26" s="2">
        <f t="shared" si="5"/>
        <v>45630</v>
      </c>
      <c r="F26" s="2">
        <f t="shared" si="5"/>
        <v>45631</v>
      </c>
      <c r="G26" s="2">
        <f t="shared" si="5"/>
        <v>45632</v>
      </c>
      <c r="H26" s="3">
        <f t="shared" si="5"/>
        <v>45633</v>
      </c>
      <c r="I26" s="2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33"/>
      <c r="X26" s="33"/>
      <c r="Y26" s="33"/>
      <c r="Z26" s="33"/>
    </row>
    <row r="27" spans="1:26" ht="18" customHeight="1">
      <c r="A27" s="34"/>
      <c r="B27" s="59"/>
      <c r="C27" s="60"/>
      <c r="D27" s="60"/>
      <c r="E27" s="60"/>
      <c r="F27" s="60"/>
      <c r="G27" s="60"/>
      <c r="H27" s="61"/>
      <c r="I27" s="19"/>
      <c r="J27" s="23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31"/>
      <c r="X27" s="31"/>
      <c r="Y27" s="31"/>
      <c r="Z27" s="31"/>
    </row>
    <row r="28" spans="1:26" ht="18" customHeight="1">
      <c r="A28" s="34"/>
      <c r="B28" s="123"/>
      <c r="C28" s="119"/>
      <c r="D28" s="119"/>
      <c r="E28" s="119"/>
      <c r="F28" s="119"/>
      <c r="G28" s="119"/>
      <c r="H28" s="125"/>
      <c r="I28" s="19"/>
      <c r="J28" s="38" t="s">
        <v>9</v>
      </c>
      <c r="K28" s="80"/>
      <c r="L28" s="20"/>
      <c r="M28" s="39" t="s">
        <v>10</v>
      </c>
      <c r="N28" s="80"/>
      <c r="O28" s="20"/>
      <c r="P28" s="40" t="s">
        <v>11</v>
      </c>
      <c r="Q28" s="81"/>
      <c r="R28" s="82"/>
      <c r="S28" s="20"/>
      <c r="T28" s="41" t="e" vm="2">
        <v>#VALUE!</v>
      </c>
      <c r="U28" s="83"/>
      <c r="V28" s="84"/>
      <c r="W28" s="31"/>
      <c r="X28" s="31"/>
      <c r="Y28" s="31"/>
      <c r="Z28" s="31"/>
    </row>
    <row r="29" spans="1:26" ht="18" customHeight="1">
      <c r="A29" s="34"/>
      <c r="B29" s="124"/>
      <c r="C29" s="121"/>
      <c r="D29" s="121"/>
      <c r="E29" s="121"/>
      <c r="F29" s="121"/>
      <c r="G29" s="121"/>
      <c r="H29" s="126"/>
      <c r="I29" s="19"/>
      <c r="J29" s="86"/>
      <c r="K29" s="87"/>
      <c r="L29" s="20"/>
      <c r="M29" s="86"/>
      <c r="N29" s="87"/>
      <c r="O29" s="20"/>
      <c r="P29" s="88"/>
      <c r="Q29" s="89"/>
      <c r="R29" s="90"/>
      <c r="S29" s="20"/>
      <c r="T29" s="91"/>
      <c r="U29" s="92"/>
      <c r="V29" s="93"/>
      <c r="W29" s="31"/>
      <c r="X29" s="31"/>
      <c r="Y29" s="31"/>
      <c r="Z29" s="31"/>
    </row>
    <row r="30" spans="1:26" ht="11.25" customHeight="1">
      <c r="A30" s="34"/>
      <c r="B30" s="42" t="s">
        <v>12</v>
      </c>
      <c r="C30" s="94"/>
      <c r="D30" s="94"/>
      <c r="E30" s="94"/>
      <c r="F30" s="43">
        <f>J56</f>
        <v>0</v>
      </c>
      <c r="G30" s="95"/>
      <c r="H30" s="96"/>
      <c r="I30" s="20"/>
      <c r="J30" s="44">
        <f>J47</f>
        <v>0</v>
      </c>
      <c r="K30" s="97"/>
      <c r="L30" s="20"/>
      <c r="M30" s="45">
        <f>K47</f>
        <v>0</v>
      </c>
      <c r="N30" s="97"/>
      <c r="O30" s="20"/>
      <c r="P30" s="46" t="str">
        <f>J50</f>
        <v/>
      </c>
      <c r="Q30" s="98"/>
      <c r="R30" s="99"/>
      <c r="S30" s="20"/>
      <c r="T30" s="47" t="str">
        <f>J53</f>
        <v>🔥GLORIOUS🔥</v>
      </c>
      <c r="U30" s="100"/>
      <c r="V30" s="101"/>
      <c r="W30" s="31"/>
      <c r="X30" s="31"/>
      <c r="Y30" s="31"/>
      <c r="Z30" s="31"/>
    </row>
    <row r="31" spans="1:26" ht="11.25" customHeight="1">
      <c r="A31" s="34"/>
      <c r="B31" s="102"/>
      <c r="C31" s="94"/>
      <c r="D31" s="94"/>
      <c r="E31" s="94"/>
      <c r="F31" s="95"/>
      <c r="G31" s="95"/>
      <c r="H31" s="96"/>
      <c r="I31" s="20"/>
      <c r="J31" s="103"/>
      <c r="K31" s="99"/>
      <c r="L31" s="20"/>
      <c r="M31" s="103"/>
      <c r="N31" s="99"/>
      <c r="O31" s="20"/>
      <c r="P31" s="103"/>
      <c r="Q31" s="104"/>
      <c r="R31" s="99"/>
      <c r="S31" s="20"/>
      <c r="T31" s="105"/>
      <c r="U31" s="106"/>
      <c r="V31" s="101"/>
      <c r="W31" s="31"/>
      <c r="X31" s="31"/>
      <c r="Y31" s="31"/>
      <c r="Z31" s="31"/>
    </row>
    <row r="32" spans="1:26" ht="11.25" customHeight="1">
      <c r="A32" s="34"/>
      <c r="B32" s="102"/>
      <c r="C32" s="94"/>
      <c r="D32" s="94"/>
      <c r="E32" s="94"/>
      <c r="F32" s="95"/>
      <c r="G32" s="95"/>
      <c r="H32" s="96"/>
      <c r="I32" s="20"/>
      <c r="J32" s="103"/>
      <c r="K32" s="99"/>
      <c r="L32" s="20"/>
      <c r="M32" s="103"/>
      <c r="N32" s="99"/>
      <c r="O32" s="20"/>
      <c r="P32" s="103"/>
      <c r="Q32" s="104"/>
      <c r="R32" s="99"/>
      <c r="S32" s="20"/>
      <c r="T32" s="105"/>
      <c r="U32" s="106"/>
      <c r="V32" s="101"/>
      <c r="W32" s="31"/>
      <c r="X32" s="31"/>
      <c r="Y32" s="31"/>
      <c r="Z32" s="31"/>
    </row>
    <row r="33" spans="2:26" ht="11.25" customHeight="1">
      <c r="B33" s="107"/>
      <c r="C33" s="108"/>
      <c r="D33" s="108"/>
      <c r="E33" s="108"/>
      <c r="F33" s="109"/>
      <c r="G33" s="109"/>
      <c r="H33" s="110"/>
      <c r="I33" s="24"/>
      <c r="J33" s="111"/>
      <c r="K33" s="112"/>
      <c r="L33" s="24"/>
      <c r="M33" s="111"/>
      <c r="N33" s="112"/>
      <c r="O33" s="24"/>
      <c r="P33" s="111"/>
      <c r="Q33" s="113"/>
      <c r="R33" s="112"/>
      <c r="S33" s="24"/>
      <c r="T33" s="114"/>
      <c r="U33" s="115"/>
      <c r="V33" s="116"/>
      <c r="W33" s="31"/>
      <c r="X33" s="31"/>
      <c r="Y33" s="31"/>
      <c r="Z33" s="31"/>
    </row>
    <row r="34" spans="2:26" ht="12.75">
      <c r="B34" s="18"/>
      <c r="C34" s="18"/>
      <c r="D34" s="18"/>
      <c r="E34" s="18"/>
      <c r="F34" s="18"/>
      <c r="G34" s="18"/>
      <c r="H34" s="18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2:26" s="5" customFormat="1" ht="12.75" hidden="1">
      <c r="B35" s="4" t="e">
        <f ca="1">DATE(F3,_xludf.XMATCH(B3,B40:B51),1)</f>
        <v>#NAME?</v>
      </c>
      <c r="C35" s="4" t="e">
        <f ca="1">_xludf.XMATCH(C38,C40:C46)</f>
        <v>#NAME?</v>
      </c>
      <c r="F35" s="4" t="s">
        <v>13</v>
      </c>
      <c r="G35" s="4" t="s">
        <v>14</v>
      </c>
      <c r="H35" s="5" t="s">
        <v>15</v>
      </c>
    </row>
    <row r="36" spans="2:26" s="5" customFormat="1" ht="12.75">
      <c r="C36" s="5">
        <f>DATE(F3,MATCH(B3,B40:B52,0),1)</f>
        <v>45597</v>
      </c>
      <c r="F36" s="6"/>
      <c r="G36" s="4">
        <v>0</v>
      </c>
      <c r="I36" s="4"/>
      <c r="J36" s="6"/>
      <c r="M36" s="4"/>
    </row>
    <row r="37" spans="2:26" s="5" customFormat="1" ht="12.75">
      <c r="F37" s="6">
        <v>1</v>
      </c>
      <c r="G37" s="4" t="str">
        <f>IF(ISBLANK(B7), "", B7)</f>
        <v/>
      </c>
      <c r="H37" s="8" t="str">
        <f>IF(SUM($G$37:G37) = SUM($G$37:G37), "", SUM($G$37:G37))</f>
        <v/>
      </c>
      <c r="I37" s="4" t="s">
        <v>16</v>
      </c>
      <c r="J37" s="6">
        <f>SUMIF(G37:G85,"&gt;0")</f>
        <v>0</v>
      </c>
      <c r="M37" s="4"/>
    </row>
    <row r="38" spans="2:26" s="5" customFormat="1" ht="12.75">
      <c r="B38" s="7" t="s">
        <v>17</v>
      </c>
      <c r="C38" s="4" t="s">
        <v>2</v>
      </c>
      <c r="F38" s="4">
        <v>2</v>
      </c>
      <c r="G38" s="4" t="str">
        <f>IF(ISBLANK(C7), "", C7)</f>
        <v/>
      </c>
      <c r="H38" s="8">
        <f>SUM($G$37:G38)</f>
        <v>0</v>
      </c>
      <c r="I38" s="4" t="s">
        <v>18</v>
      </c>
      <c r="J38" s="4">
        <f>SUMIF(G37:G85,"&lt;0")</f>
        <v>0</v>
      </c>
    </row>
    <row r="39" spans="2:26" s="5" customFormat="1" ht="12.75">
      <c r="F39" s="6">
        <v>3</v>
      </c>
      <c r="G39" s="4" t="str">
        <f>IF(ISBLANK(D7), "", D7)</f>
        <v/>
      </c>
      <c r="H39" s="8">
        <f>SUM($G$37:G39)</f>
        <v>0</v>
      </c>
    </row>
    <row r="40" spans="2:26" s="5" customFormat="1" ht="12.75">
      <c r="B40" s="4" t="s">
        <v>0</v>
      </c>
      <c r="C40" s="4" t="s">
        <v>2</v>
      </c>
      <c r="F40" s="4">
        <v>4</v>
      </c>
      <c r="G40" s="4" t="str">
        <f>IF(ISBLANK(E7), "", E7)</f>
        <v/>
      </c>
      <c r="H40" s="8">
        <f>SUM($G$37:G40)</f>
        <v>0</v>
      </c>
    </row>
    <row r="41" spans="2:26" s="5" customFormat="1" ht="12.75">
      <c r="B41" s="4" t="s">
        <v>19</v>
      </c>
      <c r="C41" s="4" t="s">
        <v>3</v>
      </c>
      <c r="F41" s="6">
        <v>5</v>
      </c>
      <c r="G41" s="4" t="str">
        <f>IF(ISBLANK(F7), "", F7)</f>
        <v/>
      </c>
      <c r="H41" s="8">
        <f>SUM($G$37:G41)</f>
        <v>0</v>
      </c>
      <c r="J41" s="4" t="s">
        <v>16</v>
      </c>
      <c r="K41" s="4" t="s">
        <v>18</v>
      </c>
    </row>
    <row r="42" spans="2:26" s="5" customFormat="1" ht="12.75">
      <c r="B42" s="4" t="s">
        <v>20</v>
      </c>
      <c r="C42" s="4" t="s">
        <v>4</v>
      </c>
      <c r="F42" s="4">
        <v>6</v>
      </c>
      <c r="G42" s="4" t="str">
        <f>IF(ISBLANK(G7), "", G7)</f>
        <v/>
      </c>
      <c r="H42" s="8">
        <f>SUM($G$37:G42)</f>
        <v>0</v>
      </c>
      <c r="I42" s="6"/>
      <c r="J42" s="6">
        <f>SUMIF(G37:G85,"&gt;0")</f>
        <v>0</v>
      </c>
      <c r="K42" s="6">
        <f>SUMIF(G37:G85,"&lt;0")</f>
        <v>0</v>
      </c>
    </row>
    <row r="43" spans="2:26" s="5" customFormat="1" ht="12.75">
      <c r="B43" s="4" t="s">
        <v>21</v>
      </c>
      <c r="C43" s="4" t="s">
        <v>5</v>
      </c>
      <c r="F43" s="6">
        <v>7</v>
      </c>
      <c r="G43" s="4" t="str">
        <f>IF(ISBLANK(H7), "", H7)</f>
        <v/>
      </c>
      <c r="H43" s="8">
        <f>SUM($G$37:G43)</f>
        <v>0</v>
      </c>
    </row>
    <row r="44" spans="2:26" s="5" customFormat="1" ht="12.75">
      <c r="B44" s="4" t="s">
        <v>22</v>
      </c>
      <c r="C44" s="4" t="s">
        <v>6</v>
      </c>
      <c r="F44" s="4">
        <v>8</v>
      </c>
      <c r="G44" s="4" t="str">
        <f>IF(ISBLANK(B11), "", B11)</f>
        <v/>
      </c>
      <c r="H44" s="8">
        <f>SUM($G$37:G44)</f>
        <v>0</v>
      </c>
    </row>
    <row r="45" spans="2:26" s="5" customFormat="1" ht="12.75">
      <c r="B45" s="4" t="s">
        <v>23</v>
      </c>
      <c r="C45" s="4" t="s">
        <v>7</v>
      </c>
      <c r="F45" s="6">
        <v>9</v>
      </c>
      <c r="G45" s="4" t="str">
        <f>IF(ISBLANK(C11), "", C11)</f>
        <v/>
      </c>
      <c r="H45" s="8">
        <f>SUM($G$37:G45)</f>
        <v>0</v>
      </c>
    </row>
    <row r="46" spans="2:26" s="5" customFormat="1" ht="12.75">
      <c r="B46" s="4" t="s">
        <v>24</v>
      </c>
      <c r="C46" s="4" t="s">
        <v>8</v>
      </c>
      <c r="F46" s="4">
        <v>10</v>
      </c>
      <c r="G46" s="4" t="str">
        <f>IF(ISBLANK(D11), "", D11)</f>
        <v/>
      </c>
      <c r="H46" s="8">
        <f>SUM($G$37:G46)</f>
        <v>0</v>
      </c>
      <c r="J46" s="4" t="s">
        <v>9</v>
      </c>
      <c r="K46" s="4" t="s">
        <v>10</v>
      </c>
    </row>
    <row r="47" spans="2:26" s="5" customFormat="1" ht="12.75">
      <c r="B47" s="4" t="s">
        <v>25</v>
      </c>
      <c r="F47" s="6">
        <v>11</v>
      </c>
      <c r="G47" s="4">
        <f>E11</f>
        <v>0</v>
      </c>
      <c r="H47" s="8">
        <f>SUM($G$37:G47)</f>
        <v>0</v>
      </c>
      <c r="J47" s="4">
        <f>COUNTIF(G37:G78,"&gt;1")</f>
        <v>0</v>
      </c>
      <c r="K47" s="4">
        <f>COUNTIF(G37:G78,"&lt;0")</f>
        <v>0</v>
      </c>
    </row>
    <row r="48" spans="2:26" s="5" customFormat="1" ht="12.75">
      <c r="B48" s="4" t="s">
        <v>26</v>
      </c>
      <c r="F48" s="4">
        <v>12</v>
      </c>
      <c r="G48" s="4" t="str">
        <f>IF(ISBLANK(F11), "", F11)</f>
        <v/>
      </c>
      <c r="H48" s="8">
        <f>SUM($G$37:G48)</f>
        <v>0</v>
      </c>
    </row>
    <row r="49" spans="2:11" s="5" customFormat="1" ht="15.75" customHeight="1">
      <c r="B49" s="4" t="s">
        <v>27</v>
      </c>
      <c r="F49" s="6">
        <v>13</v>
      </c>
      <c r="G49" s="4" t="str">
        <f>IF(ISBLANK(G11), "", G11)</f>
        <v/>
      </c>
      <c r="H49" s="8">
        <f>SUM($G$37:G49)</f>
        <v>0</v>
      </c>
      <c r="J49" s="36" t="s">
        <v>28</v>
      </c>
      <c r="K49" s="36"/>
    </row>
    <row r="50" spans="2:11" s="5" customFormat="1" ht="12.75">
      <c r="B50" s="4" t="s">
        <v>29</v>
      </c>
      <c r="F50" s="4">
        <v>14</v>
      </c>
      <c r="G50" s="4" t="str">
        <f>IF(ISBLANK(H11), "", H11)</f>
        <v/>
      </c>
      <c r="H50" s="8">
        <f>SUM($G$37:G50)</f>
        <v>0</v>
      </c>
      <c r="J50" s="36" t="str">
        <f>IFERROR(COUNTIF(G37:G85,"&gt;0")/(COUNTIF(G37:G85,"&gt;0")+COUNTIF(G37:G85,"&lt;0"))*100, "")</f>
        <v/>
      </c>
      <c r="K50" s="36"/>
    </row>
    <row r="51" spans="2:11" s="5" customFormat="1" ht="12.75">
      <c r="B51" s="4" t="s">
        <v>30</v>
      </c>
      <c r="F51" s="6">
        <v>15</v>
      </c>
      <c r="G51" s="4" t="str">
        <f>IF(ISBLANK(B15), "", B15)</f>
        <v/>
      </c>
      <c r="H51" s="8">
        <f>SUM($G$37:G51)</f>
        <v>0</v>
      </c>
      <c r="J51" s="9"/>
      <c r="K51" s="9"/>
    </row>
    <row r="52" spans="2:11" s="5" customFormat="1" ht="15.75" customHeight="1">
      <c r="F52" s="4">
        <v>16</v>
      </c>
      <c r="G52" s="4" t="str">
        <f>IF(ISBLANK(C15), "", C15)</f>
        <v/>
      </c>
      <c r="H52" s="8">
        <f>SUM($G$37:G52)</f>
        <v>0</v>
      </c>
      <c r="J52" s="36" t="s">
        <v>31</v>
      </c>
      <c r="K52" s="36"/>
    </row>
    <row r="53" spans="2:11" s="5" customFormat="1" ht="12.75">
      <c r="F53" s="6">
        <v>17</v>
      </c>
      <c r="G53" s="4">
        <f>D15</f>
        <v>0</v>
      </c>
      <c r="H53" s="8">
        <f>SUM($G$37:G53)</f>
        <v>0</v>
      </c>
      <c r="J53" s="36" t="str">
        <f>IFERROR(IF(SUM(F30)&lt;0,"❗GOT A LOT OF WORK TO DO ❗",IF(P30&lt;30,"❗GOT A LOT OF WORK TO DO ❗",IF(P30&lt;80,"NEED MORE PRACTICE !!","🔥GLORIOUS🔥"))), "")</f>
        <v>🔥GLORIOUS🔥</v>
      </c>
      <c r="K53" s="36"/>
    </row>
    <row r="54" spans="2:11" s="5" customFormat="1" ht="12.75">
      <c r="F54" s="4">
        <v>18</v>
      </c>
      <c r="G54" s="4" t="str">
        <f>IF(ISBLANK(E15), "", E15)</f>
        <v/>
      </c>
      <c r="H54" s="8">
        <f>SUM($G$37:G54)</f>
        <v>0</v>
      </c>
    </row>
    <row r="55" spans="2:11" s="5" customFormat="1" ht="15.75" customHeight="1">
      <c r="F55" s="6">
        <v>19</v>
      </c>
      <c r="G55" s="4" t="str">
        <f>IF(ISBLANK(F15), "", F15)</f>
        <v/>
      </c>
      <c r="H55" s="8">
        <f>SUM($G$37:G55)</f>
        <v>0</v>
      </c>
      <c r="J55" s="37" t="s">
        <v>32</v>
      </c>
      <c r="K55" s="37"/>
    </row>
    <row r="56" spans="2:11" s="5" customFormat="1" ht="12.75">
      <c r="F56" s="4">
        <v>20</v>
      </c>
      <c r="G56" s="4" t="str">
        <f>IF(ISBLANK(G15), "", G15)</f>
        <v/>
      </c>
      <c r="H56" s="8">
        <f>SUM($G$37:G56)</f>
        <v>0</v>
      </c>
      <c r="J56" s="37">
        <f>SUM(B7:H9,B11:H13,B15:H17,B19:H21,B23:H25,B27:H29)</f>
        <v>0</v>
      </c>
      <c r="K56" s="37"/>
    </row>
    <row r="57" spans="2:11" s="5" customFormat="1" ht="12.75">
      <c r="F57" s="6">
        <v>21</v>
      </c>
      <c r="G57" s="4" t="str">
        <f>IF(ISBLANK(H15), "", H15)</f>
        <v/>
      </c>
      <c r="H57" s="8">
        <f>SUM($G$37:G57)</f>
        <v>0</v>
      </c>
    </row>
    <row r="58" spans="2:11" s="5" customFormat="1" ht="12.75">
      <c r="F58" s="4">
        <v>22</v>
      </c>
      <c r="G58" s="4" t="str">
        <f>IF(ISBLANK(B19), "", B19)</f>
        <v/>
      </c>
      <c r="H58" s="8">
        <f>SUM($G$37:G58)</f>
        <v>0</v>
      </c>
    </row>
    <row r="59" spans="2:11" s="5" customFormat="1" ht="12.75">
      <c r="F59" s="6">
        <v>23</v>
      </c>
      <c r="G59" s="4" t="str">
        <f>IF(ISBLANK(C19), "", C19)</f>
        <v/>
      </c>
      <c r="H59" s="8">
        <f>SUM($G$37:G59)</f>
        <v>0</v>
      </c>
    </row>
    <row r="60" spans="2:11" s="5" customFormat="1" ht="12.75">
      <c r="F60" s="4">
        <v>24</v>
      </c>
      <c r="G60" s="4" t="str">
        <f>IF(ISBLANK(D19), "", D19)</f>
        <v/>
      </c>
      <c r="H60" s="8">
        <f>SUM($G$37:G60)</f>
        <v>0</v>
      </c>
    </row>
    <row r="61" spans="2:11" s="5" customFormat="1" ht="12.75">
      <c r="F61" s="6">
        <v>25</v>
      </c>
      <c r="G61" s="4" t="str">
        <f>IF(ISBLANK(E19), "", E19)</f>
        <v/>
      </c>
      <c r="H61" s="8">
        <f>SUM($G$37:G61)</f>
        <v>0</v>
      </c>
    </row>
    <row r="62" spans="2:11" s="5" customFormat="1" ht="12.75">
      <c r="F62" s="4">
        <v>26</v>
      </c>
      <c r="G62" s="4" t="str">
        <f>IF(ISBLANK(F19), "", F19)</f>
        <v/>
      </c>
      <c r="H62" s="8">
        <f>SUM($G$37:G62)</f>
        <v>0</v>
      </c>
    </row>
    <row r="63" spans="2:11" s="5" customFormat="1" ht="12.75">
      <c r="F63" s="6">
        <v>27</v>
      </c>
      <c r="G63" s="4" t="str">
        <f>IF(ISBLANK(G19), "", G19)</f>
        <v/>
      </c>
      <c r="H63" s="8">
        <f>SUM($G$37:G63)</f>
        <v>0</v>
      </c>
    </row>
    <row r="64" spans="2:11" s="5" customFormat="1" ht="12.75">
      <c r="F64" s="4">
        <v>28</v>
      </c>
      <c r="G64" s="4" t="str">
        <f>IF(ISBLANK(H19), "", H19)</f>
        <v/>
      </c>
      <c r="H64" s="8">
        <f>SUM($G$37:G64)</f>
        <v>0</v>
      </c>
    </row>
    <row r="65" spans="6:8" s="5" customFormat="1" ht="12.75">
      <c r="F65" s="6">
        <v>29</v>
      </c>
      <c r="G65" s="4" t="str">
        <f>IF(ISBLANK(B23), "", B23)</f>
        <v/>
      </c>
      <c r="H65" s="8">
        <f>SUM($G$37:G65)</f>
        <v>0</v>
      </c>
    </row>
    <row r="66" spans="6:8" s="5" customFormat="1" ht="12.75">
      <c r="F66" s="4">
        <v>30</v>
      </c>
      <c r="G66" s="4" t="str">
        <f>IF(ISBLANK(C23), "", C23)</f>
        <v/>
      </c>
      <c r="H66" s="8">
        <f>SUM($G$37:G66)</f>
        <v>0</v>
      </c>
    </row>
    <row r="67" spans="6:8" s="5" customFormat="1" ht="12.75">
      <c r="F67" s="6">
        <v>31</v>
      </c>
      <c r="G67" s="4" t="str">
        <f>IF(ISBLANK(D23), "", D23)</f>
        <v/>
      </c>
      <c r="H67" s="8">
        <f>SUM($G$37:G67)</f>
        <v>0</v>
      </c>
    </row>
    <row r="68" spans="6:8" s="5" customFormat="1" ht="12.75">
      <c r="F68" s="4">
        <v>32</v>
      </c>
      <c r="G68" s="4" t="str">
        <f>IF(ISBLANK(E23), "", E23)</f>
        <v/>
      </c>
      <c r="H68" s="8">
        <f>SUM($G$37:G68)</f>
        <v>0</v>
      </c>
    </row>
    <row r="69" spans="6:8" s="5" customFormat="1" ht="12.75">
      <c r="F69" s="6">
        <v>33</v>
      </c>
      <c r="G69" s="4" t="str">
        <f>IF(ISBLANK(F23), "", F23)</f>
        <v/>
      </c>
      <c r="H69" s="8">
        <f>SUM($G$37:G69)</f>
        <v>0</v>
      </c>
    </row>
    <row r="70" spans="6:8" s="5" customFormat="1" ht="12.75">
      <c r="F70" s="4">
        <v>34</v>
      </c>
      <c r="G70" s="4" t="str">
        <f>IF(ISBLANK(G23), "", G23)</f>
        <v/>
      </c>
      <c r="H70" s="8">
        <f>SUM($G$37:G70)</f>
        <v>0</v>
      </c>
    </row>
    <row r="71" spans="6:8" s="5" customFormat="1" ht="12.75">
      <c r="F71" s="6">
        <v>35</v>
      </c>
      <c r="G71" s="4" t="str">
        <f>IF(ISBLANK(H23), "", H23)</f>
        <v/>
      </c>
      <c r="H71" s="8">
        <f>SUM($G$37:G71)</f>
        <v>0</v>
      </c>
    </row>
    <row r="72" spans="6:8" s="5" customFormat="1" ht="12.75">
      <c r="F72" s="4">
        <v>36</v>
      </c>
      <c r="G72" s="4" t="str">
        <f>IF(ISBLANK(B27), "", B27)</f>
        <v/>
      </c>
      <c r="H72" s="8">
        <f>SUM($G$37:G72)</f>
        <v>0</v>
      </c>
    </row>
    <row r="73" spans="6:8" s="5" customFormat="1" ht="12.75">
      <c r="F73" s="6">
        <v>37</v>
      </c>
      <c r="G73" s="4" t="str">
        <f>IF(ISBLANK(C27), "", C27)</f>
        <v/>
      </c>
      <c r="H73" s="8">
        <f>SUM($G$37:G73)</f>
        <v>0</v>
      </c>
    </row>
    <row r="74" spans="6:8" s="5" customFormat="1" ht="17.25" customHeight="1">
      <c r="F74" s="4">
        <v>38</v>
      </c>
      <c r="G74" s="4" t="str">
        <f>IF(ISBLANK(D27), "", D27)</f>
        <v/>
      </c>
      <c r="H74" s="8">
        <f>SUM($G$37:G74)</f>
        <v>0</v>
      </c>
    </row>
    <row r="75" spans="6:8" s="5" customFormat="1" ht="12.75">
      <c r="F75" s="6">
        <v>39</v>
      </c>
      <c r="G75" s="4" t="str">
        <f>IF(ISBLANK(E27), "", E27)</f>
        <v/>
      </c>
      <c r="H75" s="8">
        <f>SUM($G$37:G75)</f>
        <v>0</v>
      </c>
    </row>
    <row r="76" spans="6:8" s="5" customFormat="1" ht="12.75">
      <c r="F76" s="4">
        <v>40</v>
      </c>
      <c r="G76" s="4" t="str">
        <f>IF(ISBLANK(F27), "", F27)</f>
        <v/>
      </c>
      <c r="H76" s="8">
        <f>SUM($G$37:G76)</f>
        <v>0</v>
      </c>
    </row>
    <row r="77" spans="6:8" s="5" customFormat="1" ht="12.75">
      <c r="F77" s="6">
        <v>41</v>
      </c>
      <c r="G77" s="4" t="str">
        <f>IF(ISBLANK(G27), "", G27)</f>
        <v/>
      </c>
      <c r="H77" s="8">
        <f>SUM($G$37:G77)</f>
        <v>0</v>
      </c>
    </row>
    <row r="78" spans="6:8" s="5" customFormat="1" ht="12.75">
      <c r="F78" s="4">
        <v>42</v>
      </c>
      <c r="G78" s="4" t="str">
        <f>IF(ISBLANK(H27), "", H27)</f>
        <v/>
      </c>
      <c r="H78" s="8">
        <f>SUM($G$37:G78)</f>
        <v>0</v>
      </c>
    </row>
    <row r="79" spans="6:8" s="5" customFormat="1" ht="12.75">
      <c r="F79" s="6">
        <v>43</v>
      </c>
      <c r="H79" s="8">
        <f>SUM($G$37:G79)</f>
        <v>0</v>
      </c>
    </row>
    <row r="80" spans="6:8" s="5" customFormat="1" ht="12.75">
      <c r="F80" s="4">
        <v>44</v>
      </c>
      <c r="H80" s="8">
        <f>SUM($G$37:G80)</f>
        <v>0</v>
      </c>
    </row>
    <row r="81" spans="6:8" s="5" customFormat="1" ht="12.75">
      <c r="F81" s="6">
        <v>45</v>
      </c>
      <c r="H81" s="8">
        <f>SUM($G$37:G81)</f>
        <v>0</v>
      </c>
    </row>
    <row r="82" spans="6:8" s="5" customFormat="1" ht="12.75">
      <c r="F82" s="4">
        <v>46</v>
      </c>
      <c r="H82" s="8">
        <f>SUM($G$37:G82)</f>
        <v>0</v>
      </c>
    </row>
    <row r="83" spans="6:8" s="5" customFormat="1" ht="12.75">
      <c r="F83" s="6">
        <v>47</v>
      </c>
      <c r="H83" s="8">
        <f>SUM($G$37:G83)</f>
        <v>0</v>
      </c>
    </row>
    <row r="84" spans="6:8" s="5" customFormat="1" ht="12.75">
      <c r="F84" s="4">
        <v>48</v>
      </c>
      <c r="H84" s="8">
        <f>SUM($G$37:G84)</f>
        <v>0</v>
      </c>
    </row>
    <row r="85" spans="6:8" s="5" customFormat="1" ht="12.75">
      <c r="F85" s="6">
        <v>49</v>
      </c>
      <c r="H85" s="8">
        <f>SUM($G$37:G85)</f>
        <v>0</v>
      </c>
    </row>
    <row r="86" spans="6:8" s="5" customFormat="1" ht="12.75">
      <c r="H86" s="34"/>
    </row>
  </sheetData>
  <sheetProtection algorithmName="SHA-512" hashValue="K8gFQhEHYcQeU8idAX2JwbNPLFpn6hAVX348d+hefJMzpAfcemj/Coswl8aY/qupEPt7NZpU9dP90ITM0EshCg==" saltValue="nC4Qjan2z86OF5Ico+WqqQ==" spinCount="100000" sheet="1" objects="1" scenarios="1" selectLockedCells="1"/>
  <mergeCells count="62">
    <mergeCell ref="B2:V2"/>
    <mergeCell ref="B3:D3"/>
    <mergeCell ref="F3:H3"/>
    <mergeCell ref="J3:V3"/>
    <mergeCell ref="B7:B9"/>
    <mergeCell ref="C7:C9"/>
    <mergeCell ref="D7:D9"/>
    <mergeCell ref="E7:E9"/>
    <mergeCell ref="F7:F9"/>
    <mergeCell ref="G7:G9"/>
    <mergeCell ref="H7:H9"/>
    <mergeCell ref="B11:B13"/>
    <mergeCell ref="C11:C13"/>
    <mergeCell ref="D11:D13"/>
    <mergeCell ref="E11:E13"/>
    <mergeCell ref="F11:F13"/>
    <mergeCell ref="G11:G13"/>
    <mergeCell ref="H11:H13"/>
    <mergeCell ref="H15:H17"/>
    <mergeCell ref="B19:B21"/>
    <mergeCell ref="C19:C21"/>
    <mergeCell ref="D19:D21"/>
    <mergeCell ref="E19:E21"/>
    <mergeCell ref="F19:F21"/>
    <mergeCell ref="G19:G21"/>
    <mergeCell ref="H19:H21"/>
    <mergeCell ref="B15:B17"/>
    <mergeCell ref="C15:C17"/>
    <mergeCell ref="D15:D17"/>
    <mergeCell ref="E15:E17"/>
    <mergeCell ref="F15:F17"/>
    <mergeCell ref="G15:G17"/>
    <mergeCell ref="H23:H25"/>
    <mergeCell ref="B27:B29"/>
    <mergeCell ref="C27:C29"/>
    <mergeCell ref="D27:D29"/>
    <mergeCell ref="E27:E29"/>
    <mergeCell ref="F27:F29"/>
    <mergeCell ref="G27:G29"/>
    <mergeCell ref="H27:H29"/>
    <mergeCell ref="B23:B25"/>
    <mergeCell ref="C23:C25"/>
    <mergeCell ref="D23:D25"/>
    <mergeCell ref="E23:E25"/>
    <mergeCell ref="F23:F25"/>
    <mergeCell ref="G23:G25"/>
    <mergeCell ref="B30:E33"/>
    <mergeCell ref="F30:H33"/>
    <mergeCell ref="J30:K33"/>
    <mergeCell ref="M30:N33"/>
    <mergeCell ref="P30:R33"/>
    <mergeCell ref="J56:K56"/>
    <mergeCell ref="J28:K29"/>
    <mergeCell ref="M28:N29"/>
    <mergeCell ref="P28:R29"/>
    <mergeCell ref="T28:V29"/>
    <mergeCell ref="T30:V33"/>
    <mergeCell ref="J49:K49"/>
    <mergeCell ref="J50:K50"/>
    <mergeCell ref="J52:K52"/>
    <mergeCell ref="J53:K53"/>
    <mergeCell ref="J55:K55"/>
  </mergeCells>
  <conditionalFormatting sqref="B7 B27:H29">
    <cfRule type="cellIs" dxfId="31" priority="13" operator="greaterThan">
      <formula>0</formula>
    </cfRule>
    <cfRule type="cellIs" dxfId="30" priority="14" operator="lessThan">
      <formula>0</formula>
    </cfRule>
  </conditionalFormatting>
  <conditionalFormatting sqref="B6:H6 B10:H10 B14:H14 B18:H18 B22:H22 B26:H26">
    <cfRule type="expression" dxfId="29" priority="11">
      <formula>MONTH(B6)&lt;&gt;MONTH($C$36)</formula>
    </cfRule>
    <cfRule type="expression" dxfId="28" priority="12">
      <formula>MONTH(B6)&lt;&gt;MONTH($B$35)</formula>
    </cfRule>
  </conditionalFormatting>
  <conditionalFormatting sqref="B11:H13">
    <cfRule type="cellIs" dxfId="27" priority="7" operator="greaterThan">
      <formula>0</formula>
    </cfRule>
    <cfRule type="cellIs" dxfId="26" priority="8" operator="lessThan">
      <formula>0</formula>
    </cfRule>
  </conditionalFormatting>
  <conditionalFormatting sqref="B15:H17">
    <cfRule type="cellIs" dxfId="25" priority="5" operator="greaterThan">
      <formula>0</formula>
    </cfRule>
    <cfRule type="cellIs" dxfId="24" priority="6" operator="lessThan">
      <formula>0</formula>
    </cfRule>
  </conditionalFormatting>
  <conditionalFormatting sqref="B19:H21">
    <cfRule type="cellIs" dxfId="23" priority="3" operator="greaterThan">
      <formula>0</formula>
    </cfRule>
    <cfRule type="cellIs" dxfId="22" priority="4" operator="lessThan">
      <formula>0</formula>
    </cfRule>
  </conditionalFormatting>
  <conditionalFormatting sqref="B23:H25">
    <cfRule type="cellIs" dxfId="21" priority="1" operator="greaterThan">
      <formula>0</formula>
    </cfRule>
    <cfRule type="cellIs" dxfId="20" priority="2" operator="lessThan">
      <formula>0</formula>
    </cfRule>
  </conditionalFormatting>
  <conditionalFormatting sqref="C7:H9">
    <cfRule type="cellIs" dxfId="19" priority="9" operator="greaterThan">
      <formula>0</formula>
    </cfRule>
    <cfRule type="cellIs" dxfId="18" priority="10" operator="lessThan">
      <formula>0</formula>
    </cfRule>
  </conditionalFormatting>
  <conditionalFormatting sqref="F30:H33">
    <cfRule type="cellIs" dxfId="17" priority="15" operator="greaterThan">
      <formula>0</formula>
    </cfRule>
    <cfRule type="cellIs" dxfId="16" priority="16" operator="lessThan">
      <formula>0</formula>
    </cfRule>
  </conditionalFormatting>
  <dataValidations count="3">
    <dataValidation allowBlank="1" showInputMessage="1" showErrorMessage="1" sqref="F3:H3" xr:uid="{CE81AEDA-6CD4-491E-A28E-775EE554F81B}"/>
    <dataValidation allowBlank="1" showErrorMessage="1" sqref="B3:D3" xr:uid="{20006D14-A0DC-4931-BC21-0DEFDD2E01AE}"/>
    <dataValidation type="list" allowBlank="1" showErrorMessage="1" sqref="C38" xr:uid="{375F6DBC-3937-43E2-8859-8473713A9905}">
      <formula1>$C$40:$C$46</formula1>
    </dataValidation>
  </dataValidations>
  <pageMargins left="0" right="0" top="0" bottom="0" header="0" footer="0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AE994-11EB-4D11-95E1-AAD2F3052D43}">
  <sheetPr codeName="Sheet13">
    <outlinePr summaryBelow="0" summaryRight="0"/>
  </sheetPr>
  <dimension ref="A1:Z86"/>
  <sheetViews>
    <sheetView showGridLines="0" zoomScale="70" zoomScaleNormal="70" workbookViewId="0">
      <selection activeCell="G7" sqref="G7:G9"/>
    </sheetView>
  </sheetViews>
  <sheetFormatPr defaultColWidth="12.5703125" defaultRowHeight="15.75" customHeight="1"/>
  <cols>
    <col min="1" max="1" width="6.42578125" style="25" customWidth="1"/>
    <col min="2" max="8" width="10.42578125" style="25" customWidth="1"/>
    <col min="9" max="9" width="1.140625" style="25" customWidth="1"/>
    <col min="10" max="22" width="10.42578125" style="25" customWidth="1"/>
    <col min="23" max="16384" width="12.5703125" style="25"/>
  </cols>
  <sheetData>
    <row r="1" spans="1:26" ht="7.5" customHeight="1">
      <c r="A1" s="26"/>
      <c r="B1" s="18"/>
      <c r="C1" s="18"/>
      <c r="D1" s="18"/>
      <c r="E1" s="18"/>
      <c r="F1" s="18"/>
      <c r="G1" s="18"/>
      <c r="H1" s="18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204.75" customHeight="1">
      <c r="A2" s="34"/>
      <c r="B2" s="52" t="e" vm="1">
        <v>#VALUE!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27"/>
      <c r="X2" s="27"/>
      <c r="Y2" s="27"/>
      <c r="Z2" s="27"/>
    </row>
    <row r="3" spans="1:26" ht="18.75" customHeight="1">
      <c r="A3" s="34"/>
      <c r="B3" s="66" t="s">
        <v>30</v>
      </c>
      <c r="C3" s="127"/>
      <c r="D3" s="127"/>
      <c r="E3" s="10"/>
      <c r="F3" s="67">
        <v>2024</v>
      </c>
      <c r="G3" s="127"/>
      <c r="H3" s="128"/>
      <c r="I3" s="11"/>
      <c r="J3" s="55" t="s">
        <v>1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2"/>
      <c r="W3" s="28"/>
      <c r="X3" s="28"/>
      <c r="Y3" s="28"/>
      <c r="Z3" s="28"/>
    </row>
    <row r="4" spans="1:26" ht="12.75">
      <c r="A4" s="29"/>
      <c r="B4" s="12" t="s">
        <v>2</v>
      </c>
      <c r="C4" s="13" t="s">
        <v>3</v>
      </c>
      <c r="D4" s="12" t="s">
        <v>4</v>
      </c>
      <c r="E4" s="13" t="s">
        <v>5</v>
      </c>
      <c r="F4" s="12" t="s">
        <v>6</v>
      </c>
      <c r="G4" s="13" t="s">
        <v>7</v>
      </c>
      <c r="H4" s="12" t="s">
        <v>8</v>
      </c>
      <c r="I4" s="14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30"/>
      <c r="X4" s="30"/>
      <c r="Y4" s="30"/>
      <c r="Z4" s="30"/>
    </row>
    <row r="5" spans="1:26" ht="12.75">
      <c r="A5" s="34"/>
      <c r="B5" s="17"/>
      <c r="C5" s="18"/>
      <c r="D5" s="18"/>
      <c r="E5" s="18"/>
      <c r="F5" s="18"/>
      <c r="G5" s="18"/>
      <c r="H5" s="18"/>
      <c r="I5" s="19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31"/>
      <c r="X5" s="31"/>
      <c r="Y5" s="31"/>
      <c r="Z5" s="31"/>
    </row>
    <row r="6" spans="1:26" ht="12" customHeight="1">
      <c r="A6" s="32"/>
      <c r="B6" s="1">
        <f>C36-WEEKDAY(C36,1)+1</f>
        <v>45627</v>
      </c>
      <c r="C6" s="2">
        <f>B6+1</f>
        <v>45628</v>
      </c>
      <c r="D6" s="2">
        <f t="shared" ref="D6:H6" si="0">C6+1</f>
        <v>45629</v>
      </c>
      <c r="E6" s="2">
        <f t="shared" si="0"/>
        <v>45630</v>
      </c>
      <c r="F6" s="2">
        <f t="shared" si="0"/>
        <v>45631</v>
      </c>
      <c r="G6" s="2">
        <f t="shared" si="0"/>
        <v>45632</v>
      </c>
      <c r="H6" s="3">
        <f t="shared" si="0"/>
        <v>45633</v>
      </c>
      <c r="I6" s="21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33"/>
      <c r="X6" s="33"/>
      <c r="Y6" s="33"/>
      <c r="Z6" s="33"/>
    </row>
    <row r="7" spans="1:26" ht="18" customHeight="1">
      <c r="A7" s="34"/>
      <c r="B7" s="64"/>
      <c r="C7" s="60"/>
      <c r="D7" s="60"/>
      <c r="E7" s="60"/>
      <c r="F7" s="60"/>
      <c r="G7" s="60"/>
      <c r="H7" s="58"/>
      <c r="I7" s="19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31"/>
      <c r="X7" s="31"/>
      <c r="Y7" s="31"/>
      <c r="Z7" s="31"/>
    </row>
    <row r="8" spans="1:26" ht="18" customHeight="1">
      <c r="A8" s="34"/>
      <c r="B8" s="59"/>
      <c r="C8" s="119"/>
      <c r="D8" s="119"/>
      <c r="E8" s="119"/>
      <c r="F8" s="119"/>
      <c r="G8" s="119"/>
      <c r="H8" s="120"/>
      <c r="I8" s="19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31"/>
      <c r="X8" s="31"/>
      <c r="Y8" s="31"/>
      <c r="Z8" s="31"/>
    </row>
    <row r="9" spans="1:26" ht="18" customHeight="1">
      <c r="A9" s="34"/>
      <c r="B9" s="65"/>
      <c r="C9" s="121"/>
      <c r="D9" s="121"/>
      <c r="E9" s="121"/>
      <c r="F9" s="121"/>
      <c r="G9" s="121"/>
      <c r="H9" s="122"/>
      <c r="I9" s="1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31"/>
      <c r="X9" s="31"/>
      <c r="Y9" s="31"/>
      <c r="Z9" s="31"/>
    </row>
    <row r="10" spans="1:26" ht="12" customHeight="1">
      <c r="A10" s="32"/>
      <c r="B10" s="1">
        <f>H6+1</f>
        <v>45634</v>
      </c>
      <c r="C10" s="2">
        <f t="shared" ref="C10:H10" si="1">B10+1</f>
        <v>45635</v>
      </c>
      <c r="D10" s="2">
        <f t="shared" si="1"/>
        <v>45636</v>
      </c>
      <c r="E10" s="2">
        <f t="shared" si="1"/>
        <v>45637</v>
      </c>
      <c r="F10" s="2">
        <f t="shared" si="1"/>
        <v>45638</v>
      </c>
      <c r="G10" s="2">
        <f t="shared" si="1"/>
        <v>45639</v>
      </c>
      <c r="H10" s="3">
        <f t="shared" si="1"/>
        <v>45640</v>
      </c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33"/>
      <c r="X10" s="33"/>
      <c r="Y10" s="33"/>
      <c r="Z10" s="33"/>
    </row>
    <row r="11" spans="1:26" ht="18" customHeight="1">
      <c r="A11" s="34"/>
      <c r="B11" s="59"/>
      <c r="C11" s="60"/>
      <c r="D11" s="60"/>
      <c r="E11" s="60"/>
      <c r="F11" s="60"/>
      <c r="G11" s="60"/>
      <c r="H11" s="58"/>
      <c r="I11" s="19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31"/>
      <c r="X11" s="31"/>
      <c r="Y11" s="31"/>
      <c r="Z11" s="31"/>
    </row>
    <row r="12" spans="1:26" ht="18" customHeight="1">
      <c r="A12" s="34"/>
      <c r="B12" s="123"/>
      <c r="C12" s="119"/>
      <c r="D12" s="119"/>
      <c r="E12" s="119"/>
      <c r="F12" s="119"/>
      <c r="G12" s="119"/>
      <c r="H12" s="120"/>
      <c r="I12" s="1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31"/>
      <c r="X12" s="31"/>
      <c r="Y12" s="31"/>
      <c r="Z12" s="31"/>
    </row>
    <row r="13" spans="1:26" ht="18" customHeight="1">
      <c r="A13" s="34"/>
      <c r="B13" s="124"/>
      <c r="C13" s="121"/>
      <c r="D13" s="121"/>
      <c r="E13" s="121"/>
      <c r="F13" s="121"/>
      <c r="G13" s="121"/>
      <c r="H13" s="122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31"/>
      <c r="X13" s="31"/>
      <c r="Y13" s="31"/>
      <c r="Z13" s="31"/>
    </row>
    <row r="14" spans="1:26" ht="12" customHeight="1">
      <c r="A14" s="32"/>
      <c r="B14" s="1">
        <f>H10+1</f>
        <v>45641</v>
      </c>
      <c r="C14" s="2">
        <f t="shared" ref="C14:H14" si="2">B14+1</f>
        <v>45642</v>
      </c>
      <c r="D14" s="2">
        <f t="shared" si="2"/>
        <v>45643</v>
      </c>
      <c r="E14" s="2">
        <f t="shared" si="2"/>
        <v>45644</v>
      </c>
      <c r="F14" s="2">
        <f t="shared" si="2"/>
        <v>45645</v>
      </c>
      <c r="G14" s="2">
        <f t="shared" si="2"/>
        <v>45646</v>
      </c>
      <c r="H14" s="3">
        <f t="shared" si="2"/>
        <v>45647</v>
      </c>
      <c r="I14" s="21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3"/>
      <c r="X14" s="33"/>
      <c r="Y14" s="33"/>
      <c r="Z14" s="33"/>
    </row>
    <row r="15" spans="1:26" ht="18" customHeight="1">
      <c r="A15" s="34"/>
      <c r="B15" s="59"/>
      <c r="C15" s="60"/>
      <c r="D15" s="60"/>
      <c r="E15" s="60"/>
      <c r="F15" s="60"/>
      <c r="G15" s="60"/>
      <c r="H15" s="58"/>
      <c r="I15" s="19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31"/>
      <c r="X15" s="31"/>
      <c r="Y15" s="31"/>
      <c r="Z15" s="31"/>
    </row>
    <row r="16" spans="1:26" ht="18" customHeight="1">
      <c r="A16" s="34"/>
      <c r="B16" s="123"/>
      <c r="C16" s="119"/>
      <c r="D16" s="119"/>
      <c r="E16" s="119"/>
      <c r="F16" s="119"/>
      <c r="G16" s="119"/>
      <c r="H16" s="120"/>
      <c r="I16" s="1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31"/>
      <c r="X16" s="31"/>
      <c r="Y16" s="31"/>
      <c r="Z16" s="31"/>
    </row>
    <row r="17" spans="1:26" ht="18" customHeight="1">
      <c r="A17" s="34"/>
      <c r="B17" s="124"/>
      <c r="C17" s="121"/>
      <c r="D17" s="121"/>
      <c r="E17" s="121"/>
      <c r="F17" s="121"/>
      <c r="G17" s="121"/>
      <c r="H17" s="122"/>
      <c r="I17" s="19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31"/>
      <c r="X17" s="31"/>
      <c r="Y17" s="31"/>
      <c r="Z17" s="31"/>
    </row>
    <row r="18" spans="1:26" ht="12" customHeight="1">
      <c r="A18" s="32"/>
      <c r="B18" s="1">
        <f>H14+1</f>
        <v>45648</v>
      </c>
      <c r="C18" s="2">
        <f t="shared" ref="C18:H18" si="3">B18+1</f>
        <v>45649</v>
      </c>
      <c r="D18" s="2">
        <f t="shared" si="3"/>
        <v>45650</v>
      </c>
      <c r="E18" s="2">
        <f t="shared" si="3"/>
        <v>45651</v>
      </c>
      <c r="F18" s="2">
        <f t="shared" si="3"/>
        <v>45652</v>
      </c>
      <c r="G18" s="2">
        <f t="shared" si="3"/>
        <v>45653</v>
      </c>
      <c r="H18" s="3">
        <f t="shared" si="3"/>
        <v>45654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33"/>
      <c r="X18" s="33"/>
      <c r="Y18" s="33"/>
      <c r="Z18" s="33"/>
    </row>
    <row r="19" spans="1:26" ht="18" customHeight="1">
      <c r="A19" s="34"/>
      <c r="B19" s="59"/>
      <c r="C19" s="60"/>
      <c r="D19" s="60"/>
      <c r="E19" s="60"/>
      <c r="F19" s="60"/>
      <c r="G19" s="60"/>
      <c r="H19" s="58"/>
      <c r="I19" s="19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31"/>
      <c r="X19" s="31"/>
      <c r="Y19" s="31"/>
      <c r="Z19" s="31"/>
    </row>
    <row r="20" spans="1:26" ht="18" customHeight="1">
      <c r="A20" s="34"/>
      <c r="B20" s="123"/>
      <c r="C20" s="119"/>
      <c r="D20" s="119"/>
      <c r="E20" s="119"/>
      <c r="F20" s="119"/>
      <c r="G20" s="119"/>
      <c r="H20" s="1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31"/>
      <c r="X20" s="31"/>
      <c r="Y20" s="31"/>
      <c r="Z20" s="31"/>
    </row>
    <row r="21" spans="1:26" ht="18" customHeight="1">
      <c r="A21" s="34"/>
      <c r="B21" s="124"/>
      <c r="C21" s="121"/>
      <c r="D21" s="121"/>
      <c r="E21" s="121"/>
      <c r="F21" s="121"/>
      <c r="G21" s="121"/>
      <c r="H21" s="122"/>
      <c r="I21" s="19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31"/>
      <c r="X21" s="31"/>
      <c r="Y21" s="31"/>
      <c r="Z21" s="31"/>
    </row>
    <row r="22" spans="1:26" ht="12" customHeight="1">
      <c r="A22" s="32"/>
      <c r="B22" s="1">
        <f>H18+1</f>
        <v>45655</v>
      </c>
      <c r="C22" s="2">
        <f t="shared" ref="C22:H22" si="4">B22+1</f>
        <v>45656</v>
      </c>
      <c r="D22" s="2">
        <f t="shared" si="4"/>
        <v>45657</v>
      </c>
      <c r="E22" s="2">
        <f t="shared" si="4"/>
        <v>45658</v>
      </c>
      <c r="F22" s="2">
        <f t="shared" si="4"/>
        <v>45659</v>
      </c>
      <c r="G22" s="2">
        <f t="shared" si="4"/>
        <v>45660</v>
      </c>
      <c r="H22" s="3">
        <f t="shared" si="4"/>
        <v>45661</v>
      </c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33"/>
      <c r="X22" s="33"/>
      <c r="Y22" s="33"/>
      <c r="Z22" s="33"/>
    </row>
    <row r="23" spans="1:26" ht="18" customHeight="1">
      <c r="A23" s="34"/>
      <c r="B23" s="59"/>
      <c r="C23" s="60"/>
      <c r="D23" s="60"/>
      <c r="E23" s="60"/>
      <c r="F23" s="60"/>
      <c r="G23" s="60"/>
      <c r="H23" s="58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31"/>
      <c r="X23" s="31"/>
      <c r="Y23" s="31"/>
      <c r="Z23" s="31"/>
    </row>
    <row r="24" spans="1:26" ht="18" customHeight="1">
      <c r="A24" s="34"/>
      <c r="B24" s="123"/>
      <c r="C24" s="119"/>
      <c r="D24" s="119"/>
      <c r="E24" s="119"/>
      <c r="F24" s="119"/>
      <c r="G24" s="119"/>
      <c r="H24" s="120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31"/>
      <c r="X24" s="31"/>
      <c r="Y24" s="31"/>
      <c r="Z24" s="31"/>
    </row>
    <row r="25" spans="1:26" ht="18" customHeight="1">
      <c r="A25" s="34"/>
      <c r="B25" s="124"/>
      <c r="C25" s="121"/>
      <c r="D25" s="121"/>
      <c r="E25" s="121"/>
      <c r="F25" s="121"/>
      <c r="G25" s="121"/>
      <c r="H25" s="122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31"/>
      <c r="X25" s="31"/>
      <c r="Y25" s="31"/>
      <c r="Z25" s="31"/>
    </row>
    <row r="26" spans="1:26" ht="12" customHeight="1">
      <c r="A26" s="32"/>
      <c r="B26" s="1">
        <f>H22+1</f>
        <v>45662</v>
      </c>
      <c r="C26" s="2">
        <f t="shared" ref="C26:H26" si="5">B26+1</f>
        <v>45663</v>
      </c>
      <c r="D26" s="2">
        <f t="shared" si="5"/>
        <v>45664</v>
      </c>
      <c r="E26" s="2">
        <f t="shared" si="5"/>
        <v>45665</v>
      </c>
      <c r="F26" s="2">
        <f t="shared" si="5"/>
        <v>45666</v>
      </c>
      <c r="G26" s="2">
        <f t="shared" si="5"/>
        <v>45667</v>
      </c>
      <c r="H26" s="3">
        <f t="shared" si="5"/>
        <v>45668</v>
      </c>
      <c r="I26" s="2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33"/>
      <c r="X26" s="33"/>
      <c r="Y26" s="33"/>
      <c r="Z26" s="33"/>
    </row>
    <row r="27" spans="1:26" ht="18" customHeight="1">
      <c r="A27" s="34"/>
      <c r="B27" s="59"/>
      <c r="C27" s="60"/>
      <c r="D27" s="60"/>
      <c r="E27" s="60"/>
      <c r="F27" s="60"/>
      <c r="G27" s="60"/>
      <c r="H27" s="61"/>
      <c r="I27" s="19"/>
      <c r="J27" s="23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31"/>
      <c r="X27" s="31"/>
      <c r="Y27" s="31"/>
      <c r="Z27" s="31"/>
    </row>
    <row r="28" spans="1:26" ht="18" customHeight="1">
      <c r="A28" s="34"/>
      <c r="B28" s="123"/>
      <c r="C28" s="119"/>
      <c r="D28" s="119"/>
      <c r="E28" s="119"/>
      <c r="F28" s="119"/>
      <c r="G28" s="119"/>
      <c r="H28" s="125"/>
      <c r="I28" s="19"/>
      <c r="J28" s="38" t="s">
        <v>9</v>
      </c>
      <c r="K28" s="80"/>
      <c r="L28" s="20"/>
      <c r="M28" s="39" t="s">
        <v>10</v>
      </c>
      <c r="N28" s="80"/>
      <c r="O28" s="20"/>
      <c r="P28" s="40" t="s">
        <v>11</v>
      </c>
      <c r="Q28" s="81"/>
      <c r="R28" s="82"/>
      <c r="S28" s="20"/>
      <c r="T28" s="41" t="e" vm="2">
        <v>#VALUE!</v>
      </c>
      <c r="U28" s="83"/>
      <c r="V28" s="84"/>
      <c r="W28" s="31"/>
      <c r="X28" s="31"/>
      <c r="Y28" s="31"/>
      <c r="Z28" s="31"/>
    </row>
    <row r="29" spans="1:26" ht="18" customHeight="1">
      <c r="A29" s="34"/>
      <c r="B29" s="124"/>
      <c r="C29" s="121"/>
      <c r="D29" s="121"/>
      <c r="E29" s="121"/>
      <c r="F29" s="121"/>
      <c r="G29" s="121"/>
      <c r="H29" s="126"/>
      <c r="I29" s="19"/>
      <c r="J29" s="86"/>
      <c r="K29" s="87"/>
      <c r="L29" s="20"/>
      <c r="M29" s="86"/>
      <c r="N29" s="87"/>
      <c r="O29" s="20"/>
      <c r="P29" s="88"/>
      <c r="Q29" s="89"/>
      <c r="R29" s="90"/>
      <c r="S29" s="20"/>
      <c r="T29" s="91"/>
      <c r="U29" s="92"/>
      <c r="V29" s="93"/>
      <c r="W29" s="31"/>
      <c r="X29" s="31"/>
      <c r="Y29" s="31"/>
      <c r="Z29" s="31"/>
    </row>
    <row r="30" spans="1:26" ht="11.25" customHeight="1">
      <c r="A30" s="34"/>
      <c r="B30" s="42" t="s">
        <v>12</v>
      </c>
      <c r="C30" s="94"/>
      <c r="D30" s="94"/>
      <c r="E30" s="94"/>
      <c r="F30" s="43">
        <f>J56</f>
        <v>0</v>
      </c>
      <c r="G30" s="95"/>
      <c r="H30" s="96"/>
      <c r="I30" s="20"/>
      <c r="J30" s="44">
        <f>J47</f>
        <v>0</v>
      </c>
      <c r="K30" s="97"/>
      <c r="L30" s="20"/>
      <c r="M30" s="45">
        <f>K47</f>
        <v>0</v>
      </c>
      <c r="N30" s="97"/>
      <c r="O30" s="20"/>
      <c r="P30" s="46" t="str">
        <f>J50</f>
        <v/>
      </c>
      <c r="Q30" s="98"/>
      <c r="R30" s="99"/>
      <c r="S30" s="20"/>
      <c r="T30" s="47" t="str">
        <f>J53</f>
        <v>🔥GLORIOUS🔥</v>
      </c>
      <c r="U30" s="100"/>
      <c r="V30" s="101"/>
      <c r="W30" s="31"/>
      <c r="X30" s="31"/>
      <c r="Y30" s="31"/>
      <c r="Z30" s="31"/>
    </row>
    <row r="31" spans="1:26" ht="11.25" customHeight="1">
      <c r="A31" s="34"/>
      <c r="B31" s="102"/>
      <c r="C31" s="94"/>
      <c r="D31" s="94"/>
      <c r="E31" s="94"/>
      <c r="F31" s="95"/>
      <c r="G31" s="95"/>
      <c r="H31" s="96"/>
      <c r="I31" s="20"/>
      <c r="J31" s="103"/>
      <c r="K31" s="99"/>
      <c r="L31" s="20"/>
      <c r="M31" s="103"/>
      <c r="N31" s="99"/>
      <c r="O31" s="20"/>
      <c r="P31" s="103"/>
      <c r="Q31" s="104"/>
      <c r="R31" s="99"/>
      <c r="S31" s="20"/>
      <c r="T31" s="105"/>
      <c r="U31" s="106"/>
      <c r="V31" s="101"/>
      <c r="W31" s="31"/>
      <c r="X31" s="31"/>
      <c r="Y31" s="31"/>
      <c r="Z31" s="31"/>
    </row>
    <row r="32" spans="1:26" ht="11.25" customHeight="1">
      <c r="A32" s="34"/>
      <c r="B32" s="102"/>
      <c r="C32" s="94"/>
      <c r="D32" s="94"/>
      <c r="E32" s="94"/>
      <c r="F32" s="95"/>
      <c r="G32" s="95"/>
      <c r="H32" s="96"/>
      <c r="I32" s="20"/>
      <c r="J32" s="103"/>
      <c r="K32" s="99"/>
      <c r="L32" s="20"/>
      <c r="M32" s="103"/>
      <c r="N32" s="99"/>
      <c r="O32" s="20"/>
      <c r="P32" s="103"/>
      <c r="Q32" s="104"/>
      <c r="R32" s="99"/>
      <c r="S32" s="20"/>
      <c r="T32" s="105"/>
      <c r="U32" s="106"/>
      <c r="V32" s="101"/>
      <c r="W32" s="31"/>
      <c r="X32" s="31"/>
      <c r="Y32" s="31"/>
      <c r="Z32" s="31"/>
    </row>
    <row r="33" spans="2:26" ht="11.25" customHeight="1">
      <c r="B33" s="107"/>
      <c r="C33" s="108"/>
      <c r="D33" s="108"/>
      <c r="E33" s="108"/>
      <c r="F33" s="109"/>
      <c r="G33" s="109"/>
      <c r="H33" s="110"/>
      <c r="I33" s="24"/>
      <c r="J33" s="111"/>
      <c r="K33" s="112"/>
      <c r="L33" s="24"/>
      <c r="M33" s="111"/>
      <c r="N33" s="112"/>
      <c r="O33" s="24"/>
      <c r="P33" s="111"/>
      <c r="Q33" s="113"/>
      <c r="R33" s="112"/>
      <c r="S33" s="24"/>
      <c r="T33" s="114"/>
      <c r="U33" s="115"/>
      <c r="V33" s="116"/>
      <c r="W33" s="31"/>
      <c r="X33" s="31"/>
      <c r="Y33" s="31"/>
      <c r="Z33" s="31"/>
    </row>
    <row r="34" spans="2:26" ht="12.75">
      <c r="B34" s="18"/>
      <c r="C34" s="18"/>
      <c r="D34" s="18"/>
      <c r="E34" s="18"/>
      <c r="F34" s="18"/>
      <c r="G34" s="18"/>
      <c r="H34" s="18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2:26" s="5" customFormat="1" ht="12.75" hidden="1">
      <c r="B35" s="4" t="e">
        <f ca="1">DATE(F3,_xludf.XMATCH(B3,B40:B51),1)</f>
        <v>#NAME?</v>
      </c>
      <c r="C35" s="4" t="e">
        <f ca="1">_xludf.XMATCH(C38,C40:C46)</f>
        <v>#NAME?</v>
      </c>
      <c r="F35" s="4" t="s">
        <v>13</v>
      </c>
      <c r="G35" s="4" t="s">
        <v>14</v>
      </c>
      <c r="H35" s="5" t="s">
        <v>15</v>
      </c>
    </row>
    <row r="36" spans="2:26" s="5" customFormat="1" ht="12.75">
      <c r="C36" s="5">
        <f>DATE(F3,MATCH(B3,B40:B52,0),1)</f>
        <v>45627</v>
      </c>
      <c r="F36" s="6"/>
      <c r="G36" s="4">
        <v>0</v>
      </c>
      <c r="I36" s="4"/>
      <c r="J36" s="6"/>
      <c r="M36" s="4"/>
    </row>
    <row r="37" spans="2:26" s="5" customFormat="1" ht="12.75">
      <c r="F37" s="6">
        <v>1</v>
      </c>
      <c r="G37" s="4" t="str">
        <f>IF(ISBLANK(B7), "", B7)</f>
        <v/>
      </c>
      <c r="H37" s="8" t="str">
        <f>IF(SUM($G$37:G37) = SUM($G$37:G37), "", SUM($G$37:G37))</f>
        <v/>
      </c>
      <c r="I37" s="4" t="s">
        <v>16</v>
      </c>
      <c r="J37" s="6">
        <f>SUMIF(G37:G85,"&gt;0")</f>
        <v>0</v>
      </c>
      <c r="M37" s="4"/>
    </row>
    <row r="38" spans="2:26" s="5" customFormat="1" ht="12.75">
      <c r="B38" s="7" t="s">
        <v>17</v>
      </c>
      <c r="C38" s="4" t="s">
        <v>2</v>
      </c>
      <c r="F38" s="4">
        <v>2</v>
      </c>
      <c r="G38" s="4" t="str">
        <f>IF(ISBLANK(C7), "", C7)</f>
        <v/>
      </c>
      <c r="H38" s="8">
        <f>SUM($G$37:G38)</f>
        <v>0</v>
      </c>
      <c r="I38" s="4" t="s">
        <v>18</v>
      </c>
      <c r="J38" s="4">
        <f>SUMIF(G37:G85,"&lt;0")</f>
        <v>0</v>
      </c>
    </row>
    <row r="39" spans="2:26" s="5" customFormat="1" ht="12.75">
      <c r="F39" s="6">
        <v>3</v>
      </c>
      <c r="G39" s="4" t="str">
        <f>IF(ISBLANK(D7), "", D7)</f>
        <v/>
      </c>
      <c r="H39" s="8">
        <f>SUM($G$37:G39)</f>
        <v>0</v>
      </c>
    </row>
    <row r="40" spans="2:26" s="5" customFormat="1" ht="12.75">
      <c r="B40" s="4" t="s">
        <v>0</v>
      </c>
      <c r="C40" s="4" t="s">
        <v>2</v>
      </c>
      <c r="F40" s="4">
        <v>4</v>
      </c>
      <c r="G40" s="4" t="str">
        <f>IF(ISBLANK(E7), "", E7)</f>
        <v/>
      </c>
      <c r="H40" s="8">
        <f>SUM($G$37:G40)</f>
        <v>0</v>
      </c>
    </row>
    <row r="41" spans="2:26" s="5" customFormat="1" ht="12.75">
      <c r="B41" s="4" t="s">
        <v>19</v>
      </c>
      <c r="C41" s="4" t="s">
        <v>3</v>
      </c>
      <c r="F41" s="6">
        <v>5</v>
      </c>
      <c r="G41" s="4" t="str">
        <f>IF(ISBLANK(F7), "", F7)</f>
        <v/>
      </c>
      <c r="H41" s="8">
        <f>SUM($G$37:G41)</f>
        <v>0</v>
      </c>
      <c r="J41" s="4" t="s">
        <v>16</v>
      </c>
      <c r="K41" s="4" t="s">
        <v>18</v>
      </c>
    </row>
    <row r="42" spans="2:26" s="5" customFormat="1" ht="12.75">
      <c r="B42" s="4" t="s">
        <v>20</v>
      </c>
      <c r="C42" s="4" t="s">
        <v>4</v>
      </c>
      <c r="F42" s="4">
        <v>6</v>
      </c>
      <c r="G42" s="4" t="str">
        <f>IF(ISBLANK(G7), "", G7)</f>
        <v/>
      </c>
      <c r="H42" s="8">
        <f>SUM($G$37:G42)</f>
        <v>0</v>
      </c>
      <c r="I42" s="6"/>
      <c r="J42" s="6">
        <f>SUMIF(G37:G85,"&gt;0")</f>
        <v>0</v>
      </c>
      <c r="K42" s="6">
        <f>SUMIF(G37:G85,"&lt;0")</f>
        <v>0</v>
      </c>
    </row>
    <row r="43" spans="2:26" s="5" customFormat="1" ht="12.75">
      <c r="B43" s="4" t="s">
        <v>21</v>
      </c>
      <c r="C43" s="4" t="s">
        <v>5</v>
      </c>
      <c r="F43" s="6">
        <v>7</v>
      </c>
      <c r="G43" s="4" t="str">
        <f>IF(ISBLANK(H7), "", H7)</f>
        <v/>
      </c>
      <c r="H43" s="8">
        <f>SUM($G$37:G43)</f>
        <v>0</v>
      </c>
    </row>
    <row r="44" spans="2:26" s="5" customFormat="1" ht="12.75">
      <c r="B44" s="4" t="s">
        <v>22</v>
      </c>
      <c r="C44" s="4" t="s">
        <v>6</v>
      </c>
      <c r="F44" s="4">
        <v>8</v>
      </c>
      <c r="G44" s="4" t="str">
        <f>IF(ISBLANK(B11), "", B11)</f>
        <v/>
      </c>
      <c r="H44" s="8">
        <f>SUM($G$37:G44)</f>
        <v>0</v>
      </c>
    </row>
    <row r="45" spans="2:26" s="5" customFormat="1" ht="12.75">
      <c r="B45" s="4" t="s">
        <v>23</v>
      </c>
      <c r="C45" s="4" t="s">
        <v>7</v>
      </c>
      <c r="F45" s="6">
        <v>9</v>
      </c>
      <c r="G45" s="4" t="str">
        <f>IF(ISBLANK(C11), "", C11)</f>
        <v/>
      </c>
      <c r="H45" s="8">
        <f>SUM($G$37:G45)</f>
        <v>0</v>
      </c>
    </row>
    <row r="46" spans="2:26" s="5" customFormat="1" ht="12.75">
      <c r="B46" s="4" t="s">
        <v>24</v>
      </c>
      <c r="C46" s="4" t="s">
        <v>8</v>
      </c>
      <c r="F46" s="4">
        <v>10</v>
      </c>
      <c r="G46" s="4" t="str">
        <f>IF(ISBLANK(D11), "", D11)</f>
        <v/>
      </c>
      <c r="H46" s="8">
        <f>SUM($G$37:G46)</f>
        <v>0</v>
      </c>
      <c r="J46" s="4" t="s">
        <v>9</v>
      </c>
      <c r="K46" s="4" t="s">
        <v>10</v>
      </c>
    </row>
    <row r="47" spans="2:26" s="5" customFormat="1" ht="12.75">
      <c r="B47" s="4" t="s">
        <v>25</v>
      </c>
      <c r="F47" s="6">
        <v>11</v>
      </c>
      <c r="G47" s="4">
        <f>E11</f>
        <v>0</v>
      </c>
      <c r="H47" s="8">
        <f>SUM($G$37:G47)</f>
        <v>0</v>
      </c>
      <c r="J47" s="4">
        <f>COUNTIF(G37:G78,"&gt;1")</f>
        <v>0</v>
      </c>
      <c r="K47" s="4">
        <f>COUNTIF(G37:G78,"&lt;0")</f>
        <v>0</v>
      </c>
    </row>
    <row r="48" spans="2:26" s="5" customFormat="1" ht="12.75">
      <c r="B48" s="4" t="s">
        <v>26</v>
      </c>
      <c r="F48" s="4">
        <v>12</v>
      </c>
      <c r="G48" s="4" t="str">
        <f>IF(ISBLANK(F11), "", F11)</f>
        <v/>
      </c>
      <c r="H48" s="8">
        <f>SUM($G$37:G48)</f>
        <v>0</v>
      </c>
    </row>
    <row r="49" spans="2:11" s="5" customFormat="1" ht="15.75" customHeight="1">
      <c r="B49" s="4" t="s">
        <v>27</v>
      </c>
      <c r="F49" s="6">
        <v>13</v>
      </c>
      <c r="G49" s="4" t="str">
        <f>IF(ISBLANK(G11), "", G11)</f>
        <v/>
      </c>
      <c r="H49" s="8">
        <f>SUM($G$37:G49)</f>
        <v>0</v>
      </c>
      <c r="J49" s="36" t="s">
        <v>28</v>
      </c>
      <c r="K49" s="36"/>
    </row>
    <row r="50" spans="2:11" s="5" customFormat="1" ht="12.75">
      <c r="B50" s="4" t="s">
        <v>29</v>
      </c>
      <c r="F50" s="4">
        <v>14</v>
      </c>
      <c r="G50" s="4" t="str">
        <f>IF(ISBLANK(H11), "", H11)</f>
        <v/>
      </c>
      <c r="H50" s="8">
        <f>SUM($G$37:G50)</f>
        <v>0</v>
      </c>
      <c r="J50" s="36" t="str">
        <f>IFERROR(COUNTIF(G37:G85,"&gt;0")/(COUNTIF(G37:G85,"&gt;0")+COUNTIF(G37:G85,"&lt;0"))*100, "")</f>
        <v/>
      </c>
      <c r="K50" s="36"/>
    </row>
    <row r="51" spans="2:11" s="5" customFormat="1" ht="12.75">
      <c r="B51" s="4" t="s">
        <v>30</v>
      </c>
      <c r="F51" s="6">
        <v>15</v>
      </c>
      <c r="G51" s="4" t="str">
        <f>IF(ISBLANK(B15), "", B15)</f>
        <v/>
      </c>
      <c r="H51" s="8">
        <f>SUM($G$37:G51)</f>
        <v>0</v>
      </c>
      <c r="J51" s="9"/>
      <c r="K51" s="9"/>
    </row>
    <row r="52" spans="2:11" s="5" customFormat="1" ht="15.75" customHeight="1">
      <c r="F52" s="4">
        <v>16</v>
      </c>
      <c r="G52" s="4" t="str">
        <f>IF(ISBLANK(C15), "", C15)</f>
        <v/>
      </c>
      <c r="H52" s="8">
        <f>SUM($G$37:G52)</f>
        <v>0</v>
      </c>
      <c r="J52" s="36" t="s">
        <v>31</v>
      </c>
      <c r="K52" s="36"/>
    </row>
    <row r="53" spans="2:11" s="5" customFormat="1" ht="12.75">
      <c r="F53" s="6">
        <v>17</v>
      </c>
      <c r="G53" s="4">
        <f>D15</f>
        <v>0</v>
      </c>
      <c r="H53" s="8">
        <f>SUM($G$37:G53)</f>
        <v>0</v>
      </c>
      <c r="J53" s="36" t="str">
        <f>IFERROR(IF(SUM(F30)&lt;0,"❗GOT A LOT OF WORK TO DO ❗",IF(P30&lt;30,"❗GOT A LOT OF WORK TO DO ❗",IF(P30&lt;80,"NEED MORE PRACTICE !!","🔥GLORIOUS🔥"))), "")</f>
        <v>🔥GLORIOUS🔥</v>
      </c>
      <c r="K53" s="36"/>
    </row>
    <row r="54" spans="2:11" s="5" customFormat="1" ht="12.75">
      <c r="F54" s="4">
        <v>18</v>
      </c>
      <c r="G54" s="4" t="str">
        <f>IF(ISBLANK(E15), "", E15)</f>
        <v/>
      </c>
      <c r="H54" s="8">
        <f>SUM($G$37:G54)</f>
        <v>0</v>
      </c>
    </row>
    <row r="55" spans="2:11" s="5" customFormat="1" ht="15.75" customHeight="1">
      <c r="F55" s="6">
        <v>19</v>
      </c>
      <c r="G55" s="4" t="str">
        <f>IF(ISBLANK(F15), "", F15)</f>
        <v/>
      </c>
      <c r="H55" s="8">
        <f>SUM($G$37:G55)</f>
        <v>0</v>
      </c>
      <c r="J55" s="37" t="s">
        <v>32</v>
      </c>
      <c r="K55" s="37"/>
    </row>
    <row r="56" spans="2:11" s="5" customFormat="1" ht="12.75">
      <c r="F56" s="4">
        <v>20</v>
      </c>
      <c r="G56" s="4" t="str">
        <f>IF(ISBLANK(G15), "", G15)</f>
        <v/>
      </c>
      <c r="H56" s="8">
        <f>SUM($G$37:G56)</f>
        <v>0</v>
      </c>
      <c r="J56" s="37">
        <f>SUM(B7:H9,B11:H13,B15:H17,B19:H21,B23:H25,B27:H29)</f>
        <v>0</v>
      </c>
      <c r="K56" s="37"/>
    </row>
    <row r="57" spans="2:11" s="5" customFormat="1" ht="12.75">
      <c r="F57" s="6">
        <v>21</v>
      </c>
      <c r="G57" s="4" t="str">
        <f>IF(ISBLANK(H15), "", H15)</f>
        <v/>
      </c>
      <c r="H57" s="8">
        <f>SUM($G$37:G57)</f>
        <v>0</v>
      </c>
    </row>
    <row r="58" spans="2:11" s="5" customFormat="1" ht="12.75">
      <c r="F58" s="4">
        <v>22</v>
      </c>
      <c r="G58" s="4" t="str">
        <f>IF(ISBLANK(B19), "", B19)</f>
        <v/>
      </c>
      <c r="H58" s="8">
        <f>SUM($G$37:G58)</f>
        <v>0</v>
      </c>
    </row>
    <row r="59" spans="2:11" s="5" customFormat="1" ht="12.75">
      <c r="F59" s="6">
        <v>23</v>
      </c>
      <c r="G59" s="4" t="str">
        <f>IF(ISBLANK(C19), "", C19)</f>
        <v/>
      </c>
      <c r="H59" s="8">
        <f>SUM($G$37:G59)</f>
        <v>0</v>
      </c>
    </row>
    <row r="60" spans="2:11" s="5" customFormat="1" ht="12.75">
      <c r="F60" s="4">
        <v>24</v>
      </c>
      <c r="G60" s="4" t="str">
        <f>IF(ISBLANK(D19), "", D19)</f>
        <v/>
      </c>
      <c r="H60" s="8">
        <f>SUM($G$37:G60)</f>
        <v>0</v>
      </c>
    </row>
    <row r="61" spans="2:11" s="5" customFormat="1" ht="12.75">
      <c r="F61" s="6">
        <v>25</v>
      </c>
      <c r="G61" s="4" t="str">
        <f>IF(ISBLANK(E19), "", E19)</f>
        <v/>
      </c>
      <c r="H61" s="8">
        <f>SUM($G$37:G61)</f>
        <v>0</v>
      </c>
    </row>
    <row r="62" spans="2:11" s="5" customFormat="1" ht="12.75">
      <c r="F62" s="4">
        <v>26</v>
      </c>
      <c r="G62" s="4" t="str">
        <f>IF(ISBLANK(F19), "", F19)</f>
        <v/>
      </c>
      <c r="H62" s="8">
        <f>SUM($G$37:G62)</f>
        <v>0</v>
      </c>
    </row>
    <row r="63" spans="2:11" s="5" customFormat="1" ht="12.75">
      <c r="F63" s="6">
        <v>27</v>
      </c>
      <c r="G63" s="4" t="str">
        <f>IF(ISBLANK(G19), "", G19)</f>
        <v/>
      </c>
      <c r="H63" s="8">
        <f>SUM($G$37:G63)</f>
        <v>0</v>
      </c>
    </row>
    <row r="64" spans="2:11" s="5" customFormat="1" ht="12.75">
      <c r="F64" s="4">
        <v>28</v>
      </c>
      <c r="G64" s="4" t="str">
        <f>IF(ISBLANK(H19), "", H19)</f>
        <v/>
      </c>
      <c r="H64" s="8">
        <f>SUM($G$37:G64)</f>
        <v>0</v>
      </c>
    </row>
    <row r="65" spans="6:8" s="5" customFormat="1" ht="12.75">
      <c r="F65" s="6">
        <v>29</v>
      </c>
      <c r="G65" s="4" t="str">
        <f>IF(ISBLANK(B23), "", B23)</f>
        <v/>
      </c>
      <c r="H65" s="8">
        <f>SUM($G$37:G65)</f>
        <v>0</v>
      </c>
    </row>
    <row r="66" spans="6:8" s="5" customFormat="1" ht="12.75">
      <c r="F66" s="4">
        <v>30</v>
      </c>
      <c r="G66" s="4" t="str">
        <f>IF(ISBLANK(C23), "", C23)</f>
        <v/>
      </c>
      <c r="H66" s="8">
        <f>SUM($G$37:G66)</f>
        <v>0</v>
      </c>
    </row>
    <row r="67" spans="6:8" s="5" customFormat="1" ht="12.75">
      <c r="F67" s="6">
        <v>31</v>
      </c>
      <c r="G67" s="4" t="str">
        <f>IF(ISBLANK(D23), "", D23)</f>
        <v/>
      </c>
      <c r="H67" s="8">
        <f>SUM($G$37:G67)</f>
        <v>0</v>
      </c>
    </row>
    <row r="68" spans="6:8" s="5" customFormat="1" ht="12.75">
      <c r="F68" s="4">
        <v>32</v>
      </c>
      <c r="G68" s="4" t="str">
        <f>IF(ISBLANK(E23), "", E23)</f>
        <v/>
      </c>
      <c r="H68" s="8">
        <f>SUM($G$37:G68)</f>
        <v>0</v>
      </c>
    </row>
    <row r="69" spans="6:8" s="5" customFormat="1" ht="12.75">
      <c r="F69" s="6">
        <v>33</v>
      </c>
      <c r="G69" s="4" t="str">
        <f>IF(ISBLANK(F23), "", F23)</f>
        <v/>
      </c>
      <c r="H69" s="8">
        <f>SUM($G$37:G69)</f>
        <v>0</v>
      </c>
    </row>
    <row r="70" spans="6:8" s="5" customFormat="1" ht="12.75">
      <c r="F70" s="4">
        <v>34</v>
      </c>
      <c r="G70" s="4" t="str">
        <f>IF(ISBLANK(G23), "", G23)</f>
        <v/>
      </c>
      <c r="H70" s="8">
        <f>SUM($G$37:G70)</f>
        <v>0</v>
      </c>
    </row>
    <row r="71" spans="6:8" s="5" customFormat="1" ht="12.75">
      <c r="F71" s="6">
        <v>35</v>
      </c>
      <c r="G71" s="4" t="str">
        <f>IF(ISBLANK(H23), "", H23)</f>
        <v/>
      </c>
      <c r="H71" s="8">
        <f>SUM($G$37:G71)</f>
        <v>0</v>
      </c>
    </row>
    <row r="72" spans="6:8" s="5" customFormat="1" ht="12.75">
      <c r="F72" s="4">
        <v>36</v>
      </c>
      <c r="G72" s="4" t="str">
        <f>IF(ISBLANK(B27), "", B27)</f>
        <v/>
      </c>
      <c r="H72" s="8">
        <f>SUM($G$37:G72)</f>
        <v>0</v>
      </c>
    </row>
    <row r="73" spans="6:8" s="5" customFormat="1" ht="12.75">
      <c r="F73" s="6">
        <v>37</v>
      </c>
      <c r="G73" s="4" t="str">
        <f>IF(ISBLANK(C27), "", C27)</f>
        <v/>
      </c>
      <c r="H73" s="8">
        <f>SUM($G$37:G73)</f>
        <v>0</v>
      </c>
    </row>
    <row r="74" spans="6:8" s="5" customFormat="1" ht="17.25" customHeight="1">
      <c r="F74" s="4">
        <v>38</v>
      </c>
      <c r="G74" s="4" t="str">
        <f>IF(ISBLANK(D27), "", D27)</f>
        <v/>
      </c>
      <c r="H74" s="8">
        <f>SUM($G$37:G74)</f>
        <v>0</v>
      </c>
    </row>
    <row r="75" spans="6:8" s="5" customFormat="1" ht="12.75">
      <c r="F75" s="6">
        <v>39</v>
      </c>
      <c r="G75" s="4" t="str">
        <f>IF(ISBLANK(E27), "", E27)</f>
        <v/>
      </c>
      <c r="H75" s="8">
        <f>SUM($G$37:G75)</f>
        <v>0</v>
      </c>
    </row>
    <row r="76" spans="6:8" s="5" customFormat="1" ht="12.75">
      <c r="F76" s="4">
        <v>40</v>
      </c>
      <c r="G76" s="4" t="str">
        <f>IF(ISBLANK(F27), "", F27)</f>
        <v/>
      </c>
      <c r="H76" s="8">
        <f>SUM($G$37:G76)</f>
        <v>0</v>
      </c>
    </row>
    <row r="77" spans="6:8" s="5" customFormat="1" ht="12.75">
      <c r="F77" s="6">
        <v>41</v>
      </c>
      <c r="G77" s="4" t="str">
        <f>IF(ISBLANK(G27), "", G27)</f>
        <v/>
      </c>
      <c r="H77" s="8">
        <f>SUM($G$37:G77)</f>
        <v>0</v>
      </c>
    </row>
    <row r="78" spans="6:8" s="5" customFormat="1" ht="12.75">
      <c r="F78" s="4">
        <v>42</v>
      </c>
      <c r="G78" s="4" t="str">
        <f>IF(ISBLANK(H27), "", H27)</f>
        <v/>
      </c>
      <c r="H78" s="8">
        <f>SUM($G$37:G78)</f>
        <v>0</v>
      </c>
    </row>
    <row r="79" spans="6:8" s="5" customFormat="1" ht="12.75">
      <c r="F79" s="6">
        <v>43</v>
      </c>
      <c r="H79" s="8">
        <f>SUM($G$37:G79)</f>
        <v>0</v>
      </c>
    </row>
    <row r="80" spans="6:8" s="5" customFormat="1" ht="12.75">
      <c r="F80" s="4">
        <v>44</v>
      </c>
      <c r="H80" s="8">
        <f>SUM($G$37:G80)</f>
        <v>0</v>
      </c>
    </row>
    <row r="81" spans="6:8" s="5" customFormat="1" ht="12.75">
      <c r="F81" s="6">
        <v>45</v>
      </c>
      <c r="H81" s="8">
        <f>SUM($G$37:G81)</f>
        <v>0</v>
      </c>
    </row>
    <row r="82" spans="6:8" s="5" customFormat="1" ht="12.75">
      <c r="F82" s="4">
        <v>46</v>
      </c>
      <c r="H82" s="8">
        <f>SUM($G$37:G82)</f>
        <v>0</v>
      </c>
    </row>
    <row r="83" spans="6:8" s="5" customFormat="1" ht="12.75">
      <c r="F83" s="6">
        <v>47</v>
      </c>
      <c r="H83" s="8">
        <f>SUM($G$37:G83)</f>
        <v>0</v>
      </c>
    </row>
    <row r="84" spans="6:8" s="5" customFormat="1" ht="12.75">
      <c r="F84" s="4">
        <v>48</v>
      </c>
      <c r="H84" s="8">
        <f>SUM($G$37:G84)</f>
        <v>0</v>
      </c>
    </row>
    <row r="85" spans="6:8" s="5" customFormat="1" ht="12.75">
      <c r="F85" s="6">
        <v>49</v>
      </c>
      <c r="H85" s="8">
        <f>SUM($G$37:G85)</f>
        <v>0</v>
      </c>
    </row>
    <row r="86" spans="6:8" s="5" customFormat="1" ht="12.75">
      <c r="H86" s="34"/>
    </row>
  </sheetData>
  <sheetProtection algorithmName="SHA-512" hashValue="DoA0sUVhRJ9eBt/aORacuEoggzVMTwbYzCWFIxARxGBA52DNeyT+kcBQU3pV5dXrIBuZt7fB5yq7ziSExvRFNg==" saltValue="l6ofOmuy0zB7LnX/6vrwyw==" spinCount="100000" sheet="1" objects="1" scenarios="1" selectLockedCells="1"/>
  <mergeCells count="62">
    <mergeCell ref="B2:V2"/>
    <mergeCell ref="B3:D3"/>
    <mergeCell ref="F3:H3"/>
    <mergeCell ref="J3:V3"/>
    <mergeCell ref="B7:B9"/>
    <mergeCell ref="C7:C9"/>
    <mergeCell ref="D7:D9"/>
    <mergeCell ref="E7:E9"/>
    <mergeCell ref="F7:F9"/>
    <mergeCell ref="G7:G9"/>
    <mergeCell ref="H7:H9"/>
    <mergeCell ref="B11:B13"/>
    <mergeCell ref="C11:C13"/>
    <mergeCell ref="D11:D13"/>
    <mergeCell ref="E11:E13"/>
    <mergeCell ref="F11:F13"/>
    <mergeCell ref="G11:G13"/>
    <mergeCell ref="H11:H13"/>
    <mergeCell ref="H15:H17"/>
    <mergeCell ref="B19:B21"/>
    <mergeCell ref="C19:C21"/>
    <mergeCell ref="D19:D21"/>
    <mergeCell ref="E19:E21"/>
    <mergeCell ref="F19:F21"/>
    <mergeCell ref="G19:G21"/>
    <mergeCell ref="H19:H21"/>
    <mergeCell ref="B15:B17"/>
    <mergeCell ref="C15:C17"/>
    <mergeCell ref="D15:D17"/>
    <mergeCell ref="E15:E17"/>
    <mergeCell ref="F15:F17"/>
    <mergeCell ref="G15:G17"/>
    <mergeCell ref="H23:H25"/>
    <mergeCell ref="B27:B29"/>
    <mergeCell ref="C27:C29"/>
    <mergeCell ref="D27:D29"/>
    <mergeCell ref="E27:E29"/>
    <mergeCell ref="F27:F29"/>
    <mergeCell ref="G27:G29"/>
    <mergeCell ref="H27:H29"/>
    <mergeCell ref="B23:B25"/>
    <mergeCell ref="C23:C25"/>
    <mergeCell ref="D23:D25"/>
    <mergeCell ref="E23:E25"/>
    <mergeCell ref="F23:F25"/>
    <mergeCell ref="G23:G25"/>
    <mergeCell ref="B30:E33"/>
    <mergeCell ref="F30:H33"/>
    <mergeCell ref="J30:K33"/>
    <mergeCell ref="M30:N33"/>
    <mergeCell ref="P30:R33"/>
    <mergeCell ref="J56:K56"/>
    <mergeCell ref="J28:K29"/>
    <mergeCell ref="M28:N29"/>
    <mergeCell ref="P28:R29"/>
    <mergeCell ref="T28:V29"/>
    <mergeCell ref="T30:V33"/>
    <mergeCell ref="J49:K49"/>
    <mergeCell ref="J50:K50"/>
    <mergeCell ref="J52:K52"/>
    <mergeCell ref="J53:K53"/>
    <mergeCell ref="J55:K55"/>
  </mergeCells>
  <conditionalFormatting sqref="B7 B27:H29">
    <cfRule type="cellIs" dxfId="15" priority="13" operator="greaterThan">
      <formula>0</formula>
    </cfRule>
    <cfRule type="cellIs" dxfId="14" priority="14" operator="lessThan">
      <formula>0</formula>
    </cfRule>
  </conditionalFormatting>
  <conditionalFormatting sqref="B6:H6 B10:H10 B14:H14 B18:H18 B22:H22 B26:H26">
    <cfRule type="expression" dxfId="13" priority="11">
      <formula>MONTH(B6)&lt;&gt;MONTH($C$36)</formula>
    </cfRule>
    <cfRule type="expression" dxfId="12" priority="12">
      <formula>MONTH(B6)&lt;&gt;MONTH($B$35)</formula>
    </cfRule>
  </conditionalFormatting>
  <conditionalFormatting sqref="B11:H13">
    <cfRule type="cellIs" dxfId="11" priority="7" operator="greaterThan">
      <formula>0</formula>
    </cfRule>
    <cfRule type="cellIs" dxfId="10" priority="8" operator="lessThan">
      <formula>0</formula>
    </cfRule>
  </conditionalFormatting>
  <conditionalFormatting sqref="B15:H17">
    <cfRule type="cellIs" dxfId="9" priority="5" operator="greaterThan">
      <formula>0</formula>
    </cfRule>
    <cfRule type="cellIs" dxfId="8" priority="6" operator="lessThan">
      <formula>0</formula>
    </cfRule>
  </conditionalFormatting>
  <conditionalFormatting sqref="B19:H21">
    <cfRule type="cellIs" dxfId="7" priority="3" operator="greaterThan">
      <formula>0</formula>
    </cfRule>
    <cfRule type="cellIs" dxfId="6" priority="4" operator="lessThan">
      <formula>0</formula>
    </cfRule>
  </conditionalFormatting>
  <conditionalFormatting sqref="B23:H25">
    <cfRule type="cellIs" dxfId="5" priority="1" operator="greaterThan">
      <formula>0</formula>
    </cfRule>
    <cfRule type="cellIs" dxfId="4" priority="2" operator="lessThan">
      <formula>0</formula>
    </cfRule>
  </conditionalFormatting>
  <conditionalFormatting sqref="C7:H9">
    <cfRule type="cellIs" dxfId="3" priority="9" operator="greaterThan">
      <formula>0</formula>
    </cfRule>
    <cfRule type="cellIs" dxfId="2" priority="10" operator="lessThan">
      <formula>0</formula>
    </cfRule>
  </conditionalFormatting>
  <conditionalFormatting sqref="F30:H33">
    <cfRule type="cellIs" dxfId="1" priority="15" operator="greaterThan">
      <formula>0</formula>
    </cfRule>
    <cfRule type="cellIs" dxfId="0" priority="16" operator="lessThan">
      <formula>0</formula>
    </cfRule>
  </conditionalFormatting>
  <dataValidations count="3">
    <dataValidation type="list" allowBlank="1" showErrorMessage="1" sqref="C38" xr:uid="{AA4B9C8C-BEAB-4886-8C33-9C41EC283A70}">
      <formula1>$C$40:$C$46</formula1>
    </dataValidation>
    <dataValidation allowBlank="1" showErrorMessage="1" sqref="B3:D3" xr:uid="{693E1977-33F8-4FAF-8329-4E2705580705}"/>
    <dataValidation allowBlank="1" showInputMessage="1" showErrorMessage="1" sqref="F3:H3" xr:uid="{818DB7D9-DBD6-417D-9183-A75079FE671F}"/>
  </dataValidations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4F7A4-DF5A-4C90-AEAB-F160DA38959D}">
  <sheetPr codeName="Sheet2">
    <outlinePr summaryBelow="0" summaryRight="0"/>
  </sheetPr>
  <dimension ref="A1:Z86"/>
  <sheetViews>
    <sheetView showGridLines="0" zoomScale="70" zoomScaleNormal="70" workbookViewId="0">
      <selection activeCell="H7" sqref="H7:H9"/>
    </sheetView>
  </sheetViews>
  <sheetFormatPr defaultColWidth="12.5703125" defaultRowHeight="15.75" customHeight="1"/>
  <cols>
    <col min="1" max="1" width="6.42578125" style="25" customWidth="1"/>
    <col min="2" max="8" width="10.42578125" style="25" customWidth="1"/>
    <col min="9" max="9" width="1.140625" style="25" customWidth="1"/>
    <col min="10" max="22" width="10.42578125" style="25" customWidth="1"/>
    <col min="23" max="16384" width="12.5703125" style="25"/>
  </cols>
  <sheetData>
    <row r="1" spans="1:26" ht="7.5" customHeight="1">
      <c r="A1" s="26"/>
      <c r="B1" s="18"/>
      <c r="C1" s="18"/>
      <c r="D1" s="18"/>
      <c r="E1" s="18"/>
      <c r="F1" s="18"/>
      <c r="G1" s="18"/>
      <c r="H1" s="18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204.75" customHeight="1">
      <c r="A2" s="34"/>
      <c r="B2" s="52" t="e" vm="1">
        <v>#VALUE!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27"/>
      <c r="X2" s="27"/>
      <c r="Y2" s="27"/>
      <c r="Z2" s="27"/>
    </row>
    <row r="3" spans="1:26" ht="18.75" customHeight="1">
      <c r="A3" s="34"/>
      <c r="B3" s="62" t="s">
        <v>0</v>
      </c>
      <c r="C3" s="117"/>
      <c r="D3" s="117"/>
      <c r="E3" s="10"/>
      <c r="F3" s="63">
        <v>2024</v>
      </c>
      <c r="G3" s="117"/>
      <c r="H3" s="118"/>
      <c r="I3" s="11"/>
      <c r="J3" s="55" t="s">
        <v>1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2"/>
      <c r="W3" s="28"/>
      <c r="X3" s="28"/>
      <c r="Y3" s="28"/>
      <c r="Z3" s="28"/>
    </row>
    <row r="4" spans="1:26" ht="12.75">
      <c r="A4" s="29"/>
      <c r="B4" s="12" t="s">
        <v>2</v>
      </c>
      <c r="C4" s="13" t="s">
        <v>3</v>
      </c>
      <c r="D4" s="12" t="s">
        <v>4</v>
      </c>
      <c r="E4" s="13" t="s">
        <v>5</v>
      </c>
      <c r="F4" s="12" t="s">
        <v>6</v>
      </c>
      <c r="G4" s="13" t="s">
        <v>7</v>
      </c>
      <c r="H4" s="12" t="s">
        <v>8</v>
      </c>
      <c r="I4" s="14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30"/>
      <c r="X4" s="30"/>
      <c r="Y4" s="30"/>
      <c r="Z4" s="30"/>
    </row>
    <row r="5" spans="1:26" ht="12.75">
      <c r="A5" s="34"/>
      <c r="B5" s="17"/>
      <c r="C5" s="18"/>
      <c r="D5" s="18"/>
      <c r="E5" s="18"/>
      <c r="F5" s="18"/>
      <c r="G5" s="18"/>
      <c r="H5" s="18"/>
      <c r="I5" s="19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31"/>
      <c r="X5" s="31"/>
      <c r="Y5" s="31"/>
      <c r="Z5" s="31"/>
    </row>
    <row r="6" spans="1:26" ht="12" customHeight="1">
      <c r="A6" s="32"/>
      <c r="B6" s="1">
        <f>C36-WEEKDAY(C36,1)+1</f>
        <v>45291</v>
      </c>
      <c r="C6" s="2">
        <f>B6+1</f>
        <v>45292</v>
      </c>
      <c r="D6" s="2">
        <f t="shared" ref="D6:H6" si="0">C6+1</f>
        <v>45293</v>
      </c>
      <c r="E6" s="2">
        <f t="shared" si="0"/>
        <v>45294</v>
      </c>
      <c r="F6" s="2">
        <f t="shared" si="0"/>
        <v>45295</v>
      </c>
      <c r="G6" s="2">
        <f t="shared" si="0"/>
        <v>45296</v>
      </c>
      <c r="H6" s="3">
        <f t="shared" si="0"/>
        <v>45297</v>
      </c>
      <c r="I6" s="21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33"/>
      <c r="X6" s="33"/>
      <c r="Y6" s="33"/>
      <c r="Z6" s="33"/>
    </row>
    <row r="7" spans="1:26" ht="18" customHeight="1">
      <c r="A7" s="34"/>
      <c r="B7" s="64"/>
      <c r="C7" s="60"/>
      <c r="D7" s="60"/>
      <c r="E7" s="60"/>
      <c r="F7" s="60"/>
      <c r="G7" s="60"/>
      <c r="H7" s="58"/>
      <c r="I7" s="19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31"/>
      <c r="X7" s="31"/>
      <c r="Y7" s="31"/>
      <c r="Z7" s="31"/>
    </row>
    <row r="8" spans="1:26" ht="18" customHeight="1">
      <c r="A8" s="34"/>
      <c r="B8" s="59"/>
      <c r="C8" s="119"/>
      <c r="D8" s="119"/>
      <c r="E8" s="119"/>
      <c r="F8" s="119"/>
      <c r="G8" s="119"/>
      <c r="H8" s="120"/>
      <c r="I8" s="19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31"/>
      <c r="X8" s="31"/>
      <c r="Y8" s="31"/>
      <c r="Z8" s="31"/>
    </row>
    <row r="9" spans="1:26" ht="18" customHeight="1">
      <c r="A9" s="34"/>
      <c r="B9" s="65"/>
      <c r="C9" s="121"/>
      <c r="D9" s="121"/>
      <c r="E9" s="121"/>
      <c r="F9" s="121"/>
      <c r="G9" s="121"/>
      <c r="H9" s="122"/>
      <c r="I9" s="1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31"/>
      <c r="X9" s="31"/>
      <c r="Y9" s="31"/>
      <c r="Z9" s="31"/>
    </row>
    <row r="10" spans="1:26" ht="12" customHeight="1">
      <c r="A10" s="32"/>
      <c r="B10" s="1">
        <f>H6+1</f>
        <v>45298</v>
      </c>
      <c r="C10" s="2">
        <f t="shared" ref="C10:H10" si="1">B10+1</f>
        <v>45299</v>
      </c>
      <c r="D10" s="2">
        <f t="shared" si="1"/>
        <v>45300</v>
      </c>
      <c r="E10" s="2">
        <f t="shared" si="1"/>
        <v>45301</v>
      </c>
      <c r="F10" s="2">
        <f t="shared" si="1"/>
        <v>45302</v>
      </c>
      <c r="G10" s="2">
        <f t="shared" si="1"/>
        <v>45303</v>
      </c>
      <c r="H10" s="3">
        <f t="shared" si="1"/>
        <v>45304</v>
      </c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33"/>
      <c r="X10" s="33"/>
      <c r="Y10" s="33"/>
      <c r="Z10" s="33"/>
    </row>
    <row r="11" spans="1:26" ht="18" customHeight="1">
      <c r="A11" s="34"/>
      <c r="B11" s="59"/>
      <c r="C11" s="60"/>
      <c r="D11" s="60"/>
      <c r="E11" s="60"/>
      <c r="F11" s="60"/>
      <c r="G11" s="60"/>
      <c r="H11" s="58"/>
      <c r="I11" s="19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31"/>
      <c r="X11" s="31"/>
      <c r="Y11" s="31"/>
      <c r="Z11" s="31"/>
    </row>
    <row r="12" spans="1:26" ht="18" customHeight="1">
      <c r="A12" s="34"/>
      <c r="B12" s="123"/>
      <c r="C12" s="119"/>
      <c r="D12" s="119"/>
      <c r="E12" s="119"/>
      <c r="F12" s="119"/>
      <c r="G12" s="119"/>
      <c r="H12" s="120"/>
      <c r="I12" s="1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31"/>
      <c r="X12" s="31"/>
      <c r="Y12" s="31"/>
      <c r="Z12" s="31"/>
    </row>
    <row r="13" spans="1:26" ht="18" customHeight="1">
      <c r="A13" s="34"/>
      <c r="B13" s="124"/>
      <c r="C13" s="121"/>
      <c r="D13" s="121"/>
      <c r="E13" s="121"/>
      <c r="F13" s="121"/>
      <c r="G13" s="121"/>
      <c r="H13" s="122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31"/>
      <c r="X13" s="31"/>
      <c r="Y13" s="31"/>
      <c r="Z13" s="31"/>
    </row>
    <row r="14" spans="1:26" ht="12" customHeight="1">
      <c r="A14" s="32"/>
      <c r="B14" s="1">
        <f>H10+1</f>
        <v>45305</v>
      </c>
      <c r="C14" s="2">
        <f t="shared" ref="C14:H14" si="2">B14+1</f>
        <v>45306</v>
      </c>
      <c r="D14" s="2">
        <f t="shared" si="2"/>
        <v>45307</v>
      </c>
      <c r="E14" s="2">
        <f t="shared" si="2"/>
        <v>45308</v>
      </c>
      <c r="F14" s="2">
        <f t="shared" si="2"/>
        <v>45309</v>
      </c>
      <c r="G14" s="2">
        <f t="shared" si="2"/>
        <v>45310</v>
      </c>
      <c r="H14" s="3">
        <f t="shared" si="2"/>
        <v>45311</v>
      </c>
      <c r="I14" s="21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3"/>
      <c r="X14" s="33"/>
      <c r="Y14" s="33"/>
      <c r="Z14" s="33"/>
    </row>
    <row r="15" spans="1:26" ht="18" customHeight="1">
      <c r="A15" s="34"/>
      <c r="B15" s="59"/>
      <c r="C15" s="60"/>
      <c r="D15" s="60"/>
      <c r="E15" s="60"/>
      <c r="F15" s="60"/>
      <c r="G15" s="60"/>
      <c r="H15" s="58"/>
      <c r="I15" s="19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31"/>
      <c r="X15" s="31"/>
      <c r="Y15" s="31"/>
      <c r="Z15" s="31"/>
    </row>
    <row r="16" spans="1:26" ht="18" customHeight="1">
      <c r="A16" s="34"/>
      <c r="B16" s="123"/>
      <c r="C16" s="119"/>
      <c r="D16" s="119"/>
      <c r="E16" s="119"/>
      <c r="F16" s="119"/>
      <c r="G16" s="119"/>
      <c r="H16" s="120"/>
      <c r="I16" s="1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31"/>
      <c r="X16" s="31"/>
      <c r="Y16" s="31"/>
      <c r="Z16" s="31"/>
    </row>
    <row r="17" spans="1:26" ht="18" customHeight="1">
      <c r="A17" s="34"/>
      <c r="B17" s="124"/>
      <c r="C17" s="121"/>
      <c r="D17" s="121"/>
      <c r="E17" s="121"/>
      <c r="F17" s="121"/>
      <c r="G17" s="121"/>
      <c r="H17" s="122"/>
      <c r="I17" s="19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31"/>
      <c r="X17" s="31"/>
      <c r="Y17" s="31"/>
      <c r="Z17" s="31"/>
    </row>
    <row r="18" spans="1:26" ht="12" customHeight="1">
      <c r="A18" s="32"/>
      <c r="B18" s="1">
        <f>H14+1</f>
        <v>45312</v>
      </c>
      <c r="C18" s="2">
        <f t="shared" ref="C18:H18" si="3">B18+1</f>
        <v>45313</v>
      </c>
      <c r="D18" s="2">
        <f t="shared" si="3"/>
        <v>45314</v>
      </c>
      <c r="E18" s="2">
        <f t="shared" si="3"/>
        <v>45315</v>
      </c>
      <c r="F18" s="2">
        <f t="shared" si="3"/>
        <v>45316</v>
      </c>
      <c r="G18" s="2">
        <f t="shared" si="3"/>
        <v>45317</v>
      </c>
      <c r="H18" s="3">
        <f t="shared" si="3"/>
        <v>45318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33"/>
      <c r="X18" s="33"/>
      <c r="Y18" s="33"/>
      <c r="Z18" s="33"/>
    </row>
    <row r="19" spans="1:26" ht="18" customHeight="1">
      <c r="A19" s="34"/>
      <c r="B19" s="59"/>
      <c r="C19" s="60"/>
      <c r="D19" s="60"/>
      <c r="E19" s="60"/>
      <c r="F19" s="60"/>
      <c r="G19" s="60"/>
      <c r="H19" s="58"/>
      <c r="I19" s="19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31"/>
      <c r="X19" s="31"/>
      <c r="Y19" s="31"/>
      <c r="Z19" s="31"/>
    </row>
    <row r="20" spans="1:26" ht="18" customHeight="1">
      <c r="A20" s="34"/>
      <c r="B20" s="123"/>
      <c r="C20" s="119"/>
      <c r="D20" s="119"/>
      <c r="E20" s="119"/>
      <c r="F20" s="119"/>
      <c r="G20" s="119"/>
      <c r="H20" s="1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31"/>
      <c r="X20" s="31"/>
      <c r="Y20" s="31"/>
      <c r="Z20" s="31"/>
    </row>
    <row r="21" spans="1:26" ht="18" customHeight="1">
      <c r="A21" s="34"/>
      <c r="B21" s="124"/>
      <c r="C21" s="121"/>
      <c r="D21" s="121"/>
      <c r="E21" s="121"/>
      <c r="F21" s="121"/>
      <c r="G21" s="121"/>
      <c r="H21" s="122"/>
      <c r="I21" s="19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31"/>
      <c r="X21" s="31"/>
      <c r="Y21" s="31"/>
      <c r="Z21" s="31"/>
    </row>
    <row r="22" spans="1:26" ht="12" customHeight="1">
      <c r="A22" s="32"/>
      <c r="B22" s="1">
        <f>H18+1</f>
        <v>45319</v>
      </c>
      <c r="C22" s="2">
        <f t="shared" ref="C22:H22" si="4">B22+1</f>
        <v>45320</v>
      </c>
      <c r="D22" s="2">
        <f t="shared" si="4"/>
        <v>45321</v>
      </c>
      <c r="E22" s="2">
        <f t="shared" si="4"/>
        <v>45322</v>
      </c>
      <c r="F22" s="2">
        <f t="shared" si="4"/>
        <v>45323</v>
      </c>
      <c r="G22" s="2">
        <f t="shared" si="4"/>
        <v>45324</v>
      </c>
      <c r="H22" s="3">
        <f t="shared" si="4"/>
        <v>45325</v>
      </c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33"/>
      <c r="X22" s="33"/>
      <c r="Y22" s="33"/>
      <c r="Z22" s="33"/>
    </row>
    <row r="23" spans="1:26" ht="18" customHeight="1">
      <c r="A23" s="34"/>
      <c r="B23" s="59"/>
      <c r="C23" s="60"/>
      <c r="D23" s="60"/>
      <c r="E23" s="60"/>
      <c r="F23" s="60"/>
      <c r="G23" s="60"/>
      <c r="H23" s="58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31"/>
      <c r="X23" s="31"/>
      <c r="Y23" s="31"/>
      <c r="Z23" s="31"/>
    </row>
    <row r="24" spans="1:26" ht="18" customHeight="1">
      <c r="A24" s="34"/>
      <c r="B24" s="123"/>
      <c r="C24" s="119"/>
      <c r="D24" s="119"/>
      <c r="E24" s="119"/>
      <c r="F24" s="119"/>
      <c r="G24" s="119"/>
      <c r="H24" s="120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31"/>
      <c r="X24" s="31"/>
      <c r="Y24" s="31"/>
      <c r="Z24" s="31"/>
    </row>
    <row r="25" spans="1:26" ht="18" customHeight="1">
      <c r="A25" s="34"/>
      <c r="B25" s="124"/>
      <c r="C25" s="121"/>
      <c r="D25" s="121"/>
      <c r="E25" s="121"/>
      <c r="F25" s="121"/>
      <c r="G25" s="121"/>
      <c r="H25" s="122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31"/>
      <c r="X25" s="31"/>
      <c r="Y25" s="31"/>
      <c r="Z25" s="31"/>
    </row>
    <row r="26" spans="1:26" ht="12" customHeight="1">
      <c r="A26" s="32"/>
      <c r="B26" s="1">
        <f>H22+1</f>
        <v>45326</v>
      </c>
      <c r="C26" s="2">
        <f t="shared" ref="C26:H26" si="5">B26+1</f>
        <v>45327</v>
      </c>
      <c r="D26" s="2">
        <f t="shared" si="5"/>
        <v>45328</v>
      </c>
      <c r="E26" s="2">
        <f t="shared" si="5"/>
        <v>45329</v>
      </c>
      <c r="F26" s="2">
        <f t="shared" si="5"/>
        <v>45330</v>
      </c>
      <c r="G26" s="2">
        <f t="shared" si="5"/>
        <v>45331</v>
      </c>
      <c r="H26" s="3">
        <f t="shared" si="5"/>
        <v>45332</v>
      </c>
      <c r="I26" s="2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33"/>
      <c r="X26" s="33"/>
      <c r="Y26" s="33"/>
      <c r="Z26" s="33"/>
    </row>
    <row r="27" spans="1:26" ht="18" customHeight="1">
      <c r="A27" s="34"/>
      <c r="B27" s="59"/>
      <c r="C27" s="60"/>
      <c r="D27" s="60"/>
      <c r="E27" s="60"/>
      <c r="F27" s="60"/>
      <c r="G27" s="60"/>
      <c r="H27" s="61"/>
      <c r="I27" s="19"/>
      <c r="J27" s="23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31"/>
      <c r="X27" s="31"/>
      <c r="Y27" s="31"/>
      <c r="Z27" s="31"/>
    </row>
    <row r="28" spans="1:26" ht="18" customHeight="1">
      <c r="A28" s="34"/>
      <c r="B28" s="123"/>
      <c r="C28" s="119"/>
      <c r="D28" s="119"/>
      <c r="E28" s="119"/>
      <c r="F28" s="119"/>
      <c r="G28" s="119"/>
      <c r="H28" s="125"/>
      <c r="I28" s="19"/>
      <c r="J28" s="38" t="s">
        <v>9</v>
      </c>
      <c r="K28" s="80"/>
      <c r="L28" s="20"/>
      <c r="M28" s="39" t="s">
        <v>10</v>
      </c>
      <c r="N28" s="80"/>
      <c r="O28" s="20"/>
      <c r="P28" s="40" t="s">
        <v>11</v>
      </c>
      <c r="Q28" s="81"/>
      <c r="R28" s="82"/>
      <c r="S28" s="20"/>
      <c r="T28" s="41" t="e" vm="2">
        <v>#VALUE!</v>
      </c>
      <c r="U28" s="83"/>
      <c r="V28" s="84"/>
      <c r="W28" s="31"/>
      <c r="X28" s="31"/>
      <c r="Y28" s="31"/>
      <c r="Z28" s="31"/>
    </row>
    <row r="29" spans="1:26" ht="18" customHeight="1">
      <c r="A29" s="34"/>
      <c r="B29" s="124"/>
      <c r="C29" s="121"/>
      <c r="D29" s="121"/>
      <c r="E29" s="121"/>
      <c r="F29" s="121"/>
      <c r="G29" s="121"/>
      <c r="H29" s="126"/>
      <c r="I29" s="19"/>
      <c r="J29" s="86"/>
      <c r="K29" s="87"/>
      <c r="L29" s="20"/>
      <c r="M29" s="86"/>
      <c r="N29" s="87"/>
      <c r="O29" s="20"/>
      <c r="P29" s="88"/>
      <c r="Q29" s="89"/>
      <c r="R29" s="90"/>
      <c r="S29" s="20"/>
      <c r="T29" s="91"/>
      <c r="U29" s="92"/>
      <c r="V29" s="93"/>
      <c r="W29" s="31"/>
      <c r="X29" s="31"/>
      <c r="Y29" s="31"/>
      <c r="Z29" s="31"/>
    </row>
    <row r="30" spans="1:26" ht="11.25" customHeight="1">
      <c r="A30" s="34"/>
      <c r="B30" s="42" t="s">
        <v>12</v>
      </c>
      <c r="C30" s="94"/>
      <c r="D30" s="94"/>
      <c r="E30" s="94"/>
      <c r="F30" s="43">
        <f>J56</f>
        <v>0</v>
      </c>
      <c r="G30" s="95"/>
      <c r="H30" s="96"/>
      <c r="I30" s="20"/>
      <c r="J30" s="44">
        <f>J47</f>
        <v>0</v>
      </c>
      <c r="K30" s="97"/>
      <c r="L30" s="20"/>
      <c r="M30" s="45">
        <f>K47</f>
        <v>0</v>
      </c>
      <c r="N30" s="97"/>
      <c r="O30" s="20"/>
      <c r="P30" s="46" t="str">
        <f>J50</f>
        <v/>
      </c>
      <c r="Q30" s="98"/>
      <c r="R30" s="99"/>
      <c r="S30" s="20"/>
      <c r="T30" s="47" t="str">
        <f>J53</f>
        <v>🔥GLORIOUS🔥</v>
      </c>
      <c r="U30" s="100"/>
      <c r="V30" s="101"/>
      <c r="W30" s="31"/>
      <c r="X30" s="31"/>
      <c r="Y30" s="31"/>
      <c r="Z30" s="31"/>
    </row>
    <row r="31" spans="1:26" ht="11.25" customHeight="1">
      <c r="A31" s="34"/>
      <c r="B31" s="102"/>
      <c r="C31" s="94"/>
      <c r="D31" s="94"/>
      <c r="E31" s="94"/>
      <c r="F31" s="95"/>
      <c r="G31" s="95"/>
      <c r="H31" s="96"/>
      <c r="I31" s="20"/>
      <c r="J31" s="103"/>
      <c r="K31" s="99"/>
      <c r="L31" s="20"/>
      <c r="M31" s="103"/>
      <c r="N31" s="99"/>
      <c r="O31" s="20"/>
      <c r="P31" s="103"/>
      <c r="Q31" s="104"/>
      <c r="R31" s="99"/>
      <c r="S31" s="20"/>
      <c r="T31" s="105"/>
      <c r="U31" s="106"/>
      <c r="V31" s="101"/>
      <c r="W31" s="31"/>
      <c r="X31" s="31"/>
      <c r="Y31" s="31"/>
      <c r="Z31" s="31"/>
    </row>
    <row r="32" spans="1:26" ht="11.25" customHeight="1">
      <c r="A32" s="34"/>
      <c r="B32" s="102"/>
      <c r="C32" s="94"/>
      <c r="D32" s="94"/>
      <c r="E32" s="94"/>
      <c r="F32" s="95"/>
      <c r="G32" s="95"/>
      <c r="H32" s="96"/>
      <c r="I32" s="20"/>
      <c r="J32" s="103"/>
      <c r="K32" s="99"/>
      <c r="L32" s="20"/>
      <c r="M32" s="103"/>
      <c r="N32" s="99"/>
      <c r="O32" s="20"/>
      <c r="P32" s="103"/>
      <c r="Q32" s="104"/>
      <c r="R32" s="99"/>
      <c r="S32" s="20"/>
      <c r="T32" s="105"/>
      <c r="U32" s="106"/>
      <c r="V32" s="101"/>
      <c r="W32" s="31"/>
      <c r="X32" s="31"/>
      <c r="Y32" s="31"/>
      <c r="Z32" s="31"/>
    </row>
    <row r="33" spans="2:26" ht="11.25" customHeight="1">
      <c r="B33" s="107"/>
      <c r="C33" s="108"/>
      <c r="D33" s="108"/>
      <c r="E33" s="108"/>
      <c r="F33" s="109"/>
      <c r="G33" s="109"/>
      <c r="H33" s="110"/>
      <c r="I33" s="24"/>
      <c r="J33" s="111"/>
      <c r="K33" s="112"/>
      <c r="L33" s="24"/>
      <c r="M33" s="111"/>
      <c r="N33" s="112"/>
      <c r="O33" s="24"/>
      <c r="P33" s="111"/>
      <c r="Q33" s="113"/>
      <c r="R33" s="112"/>
      <c r="S33" s="24"/>
      <c r="T33" s="114"/>
      <c r="U33" s="115"/>
      <c r="V33" s="116"/>
      <c r="W33" s="31"/>
      <c r="X33" s="31"/>
      <c r="Y33" s="31"/>
      <c r="Z33" s="31"/>
    </row>
    <row r="34" spans="2:26" ht="12.75">
      <c r="B34" s="18"/>
      <c r="C34" s="18"/>
      <c r="D34" s="18"/>
      <c r="E34" s="18"/>
      <c r="F34" s="18"/>
      <c r="G34" s="18"/>
      <c r="H34" s="18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2:26" s="5" customFormat="1" ht="12.75" hidden="1">
      <c r="B35" s="4" t="e">
        <f ca="1">DATE(F3,_xludf.XMATCH(B3,B40:B51),1)</f>
        <v>#NAME?</v>
      </c>
      <c r="C35" s="4" t="e">
        <f ca="1">_xludf.XMATCH(C38,C40:C46)</f>
        <v>#NAME?</v>
      </c>
      <c r="F35" s="4" t="s">
        <v>13</v>
      </c>
      <c r="G35" s="4" t="s">
        <v>14</v>
      </c>
      <c r="H35" s="5" t="s">
        <v>15</v>
      </c>
    </row>
    <row r="36" spans="2:26" s="5" customFormat="1" ht="12.75">
      <c r="C36" s="5">
        <f>DATE(F3,MATCH(B3,B40:B52,0),1)</f>
        <v>45292</v>
      </c>
      <c r="F36" s="6"/>
      <c r="G36" s="4">
        <v>0</v>
      </c>
      <c r="I36" s="4"/>
      <c r="J36" s="6"/>
      <c r="M36" s="4"/>
    </row>
    <row r="37" spans="2:26" s="5" customFormat="1" ht="12.75">
      <c r="F37" s="6">
        <v>1</v>
      </c>
      <c r="G37" s="4" t="str">
        <f>IF(ISBLANK(B7), "", B7)</f>
        <v/>
      </c>
      <c r="H37" s="8" t="str">
        <f>IF(SUM($G$37:G37) = SUM($G$37:G37), "", SUM($G$37:G37))</f>
        <v/>
      </c>
      <c r="I37" s="4" t="s">
        <v>16</v>
      </c>
      <c r="J37" s="6">
        <f>SUMIF(G37:G85,"&gt;0")</f>
        <v>0</v>
      </c>
      <c r="M37" s="4"/>
    </row>
    <row r="38" spans="2:26" s="5" customFormat="1" ht="12.75">
      <c r="B38" s="7" t="s">
        <v>17</v>
      </c>
      <c r="C38" s="4" t="s">
        <v>2</v>
      </c>
      <c r="F38" s="4">
        <v>2</v>
      </c>
      <c r="G38" s="4" t="str">
        <f>IF(ISBLANK(C7), "", C7)</f>
        <v/>
      </c>
      <c r="H38" s="8">
        <f>SUM($G$37:G38)</f>
        <v>0</v>
      </c>
      <c r="I38" s="4" t="s">
        <v>18</v>
      </c>
      <c r="J38" s="4">
        <f>SUMIF(G37:G85,"&lt;0")</f>
        <v>0</v>
      </c>
    </row>
    <row r="39" spans="2:26" s="5" customFormat="1" ht="12.75">
      <c r="F39" s="6">
        <v>3</v>
      </c>
      <c r="G39" s="4" t="str">
        <f>IF(ISBLANK(D7), "", D7)</f>
        <v/>
      </c>
      <c r="H39" s="8">
        <f>SUM($G$37:G39)</f>
        <v>0</v>
      </c>
    </row>
    <row r="40" spans="2:26" s="5" customFormat="1" ht="12.75">
      <c r="B40" s="4" t="s">
        <v>0</v>
      </c>
      <c r="C40" s="4" t="s">
        <v>2</v>
      </c>
      <c r="F40" s="4">
        <v>4</v>
      </c>
      <c r="G40" s="4" t="str">
        <f>IF(ISBLANK(E7), "", E7)</f>
        <v/>
      </c>
      <c r="H40" s="8">
        <f>SUM($G$37:G40)</f>
        <v>0</v>
      </c>
    </row>
    <row r="41" spans="2:26" s="5" customFormat="1" ht="12.75">
      <c r="B41" s="4" t="s">
        <v>19</v>
      </c>
      <c r="C41" s="4" t="s">
        <v>3</v>
      </c>
      <c r="F41" s="6">
        <v>5</v>
      </c>
      <c r="G41" s="4" t="str">
        <f>IF(ISBLANK(F7), "", F7)</f>
        <v/>
      </c>
      <c r="H41" s="8">
        <f>SUM($G$37:G41)</f>
        <v>0</v>
      </c>
      <c r="J41" s="4" t="s">
        <v>16</v>
      </c>
      <c r="K41" s="4" t="s">
        <v>18</v>
      </c>
    </row>
    <row r="42" spans="2:26" s="5" customFormat="1" ht="12.75">
      <c r="B42" s="4" t="s">
        <v>20</v>
      </c>
      <c r="C42" s="4" t="s">
        <v>4</v>
      </c>
      <c r="F42" s="4">
        <v>6</v>
      </c>
      <c r="G42" s="4" t="str">
        <f>IF(ISBLANK(G7), "", G7)</f>
        <v/>
      </c>
      <c r="H42" s="8">
        <f>SUM($G$37:G42)</f>
        <v>0</v>
      </c>
      <c r="I42" s="6"/>
      <c r="J42" s="6">
        <f>SUMIF(G37:G85,"&gt;0")</f>
        <v>0</v>
      </c>
      <c r="K42" s="6">
        <f>SUMIF(G37:G85,"&lt;0")</f>
        <v>0</v>
      </c>
    </row>
    <row r="43" spans="2:26" s="5" customFormat="1" ht="12.75">
      <c r="B43" s="4" t="s">
        <v>21</v>
      </c>
      <c r="C43" s="4" t="s">
        <v>5</v>
      </c>
      <c r="F43" s="6">
        <v>7</v>
      </c>
      <c r="G43" s="4" t="str">
        <f>IF(ISBLANK(H7), "", H7)</f>
        <v/>
      </c>
      <c r="H43" s="8">
        <f>SUM($G$37:G43)</f>
        <v>0</v>
      </c>
    </row>
    <row r="44" spans="2:26" s="5" customFormat="1" ht="12.75">
      <c r="B44" s="4" t="s">
        <v>22</v>
      </c>
      <c r="C44" s="4" t="s">
        <v>6</v>
      </c>
      <c r="F44" s="4">
        <v>8</v>
      </c>
      <c r="G44" s="4" t="str">
        <f>IF(ISBLANK(B11), "", B11)</f>
        <v/>
      </c>
      <c r="H44" s="8">
        <f>SUM($G$37:G44)</f>
        <v>0</v>
      </c>
    </row>
    <row r="45" spans="2:26" s="5" customFormat="1" ht="12.75">
      <c r="B45" s="4" t="s">
        <v>23</v>
      </c>
      <c r="C45" s="4" t="s">
        <v>7</v>
      </c>
      <c r="F45" s="6">
        <v>9</v>
      </c>
      <c r="G45" s="4" t="str">
        <f>IF(ISBLANK(C11), "", C11)</f>
        <v/>
      </c>
      <c r="H45" s="8">
        <f>SUM($G$37:G45)</f>
        <v>0</v>
      </c>
    </row>
    <row r="46" spans="2:26" s="5" customFormat="1" ht="12.75">
      <c r="B46" s="4" t="s">
        <v>24</v>
      </c>
      <c r="C46" s="4" t="s">
        <v>8</v>
      </c>
      <c r="F46" s="4">
        <v>10</v>
      </c>
      <c r="G46" s="4" t="str">
        <f>IF(ISBLANK(D11), "", D11)</f>
        <v/>
      </c>
      <c r="H46" s="8">
        <f>SUM($G$37:G46)</f>
        <v>0</v>
      </c>
      <c r="J46" s="4" t="s">
        <v>9</v>
      </c>
      <c r="K46" s="4" t="s">
        <v>10</v>
      </c>
    </row>
    <row r="47" spans="2:26" s="5" customFormat="1" ht="12.75">
      <c r="B47" s="4" t="s">
        <v>25</v>
      </c>
      <c r="F47" s="6">
        <v>11</v>
      </c>
      <c r="G47" s="4">
        <f>E11</f>
        <v>0</v>
      </c>
      <c r="H47" s="8">
        <f>SUM($G$37:G47)</f>
        <v>0</v>
      </c>
      <c r="J47" s="4">
        <f>COUNTIF(G37:G78,"&gt;1")</f>
        <v>0</v>
      </c>
      <c r="K47" s="4">
        <f>COUNTIF(G37:G78,"&lt;0")</f>
        <v>0</v>
      </c>
    </row>
    <row r="48" spans="2:26" s="5" customFormat="1" ht="12.75">
      <c r="B48" s="4" t="s">
        <v>26</v>
      </c>
      <c r="F48" s="4">
        <v>12</v>
      </c>
      <c r="G48" s="4" t="str">
        <f>IF(ISBLANK(F11), "", F11)</f>
        <v/>
      </c>
      <c r="H48" s="8">
        <f>SUM($G$37:G48)</f>
        <v>0</v>
      </c>
    </row>
    <row r="49" spans="2:11" s="5" customFormat="1" ht="15.75" customHeight="1">
      <c r="B49" s="4" t="s">
        <v>27</v>
      </c>
      <c r="F49" s="6">
        <v>13</v>
      </c>
      <c r="G49" s="4" t="str">
        <f>IF(ISBLANK(G11), "", G11)</f>
        <v/>
      </c>
      <c r="H49" s="8">
        <f>SUM($G$37:G49)</f>
        <v>0</v>
      </c>
      <c r="J49" s="36" t="s">
        <v>28</v>
      </c>
      <c r="K49" s="36"/>
    </row>
    <row r="50" spans="2:11" s="5" customFormat="1" ht="12.75">
      <c r="B50" s="4" t="s">
        <v>29</v>
      </c>
      <c r="F50" s="4">
        <v>14</v>
      </c>
      <c r="G50" s="4" t="str">
        <f>IF(ISBLANK(H11), "", H11)</f>
        <v/>
      </c>
      <c r="H50" s="8">
        <f>SUM($G$37:G50)</f>
        <v>0</v>
      </c>
      <c r="J50" s="36" t="str">
        <f>IFERROR(COUNTIF(G37:G85,"&gt;0")/(COUNTIF(G37:G85,"&gt;0")+COUNTIF(G37:G85,"&lt;0"))*100, "")</f>
        <v/>
      </c>
      <c r="K50" s="36"/>
    </row>
    <row r="51" spans="2:11" s="5" customFormat="1" ht="12.75">
      <c r="B51" s="4" t="s">
        <v>30</v>
      </c>
      <c r="F51" s="6">
        <v>15</v>
      </c>
      <c r="G51" s="4" t="str">
        <f>IF(ISBLANK(B15), "", B15)</f>
        <v/>
      </c>
      <c r="H51" s="8">
        <f>SUM($G$37:G51)</f>
        <v>0</v>
      </c>
      <c r="J51" s="9"/>
      <c r="K51" s="9"/>
    </row>
    <row r="52" spans="2:11" s="5" customFormat="1" ht="15.75" customHeight="1">
      <c r="F52" s="4">
        <v>16</v>
      </c>
      <c r="G52" s="4" t="str">
        <f>IF(ISBLANK(C15), "", C15)</f>
        <v/>
      </c>
      <c r="H52" s="8">
        <f>SUM($G$37:G52)</f>
        <v>0</v>
      </c>
      <c r="J52" s="36" t="s">
        <v>31</v>
      </c>
      <c r="K52" s="36"/>
    </row>
    <row r="53" spans="2:11" s="5" customFormat="1" ht="12.75">
      <c r="F53" s="6">
        <v>17</v>
      </c>
      <c r="G53" s="4">
        <f>D15</f>
        <v>0</v>
      </c>
      <c r="H53" s="8">
        <f>SUM($G$37:G53)</f>
        <v>0</v>
      </c>
      <c r="J53" s="36" t="str">
        <f>IFERROR(IF(SUM(F30)&lt;0,"❗GOT A LOT OF WORK TO DO ❗",IF(P30&lt;30,"❗GOT A LOT OF WORK TO DO ❗",IF(P30&lt;80,"NEED MORE PRACTICE !!","🔥GLORIOUS🔥"))), "")</f>
        <v>🔥GLORIOUS🔥</v>
      </c>
      <c r="K53" s="36"/>
    </row>
    <row r="54" spans="2:11" s="5" customFormat="1" ht="12.75">
      <c r="F54" s="4">
        <v>18</v>
      </c>
      <c r="G54" s="4" t="str">
        <f>IF(ISBLANK(E15), "", E15)</f>
        <v/>
      </c>
      <c r="H54" s="8">
        <f>SUM($G$37:G54)</f>
        <v>0</v>
      </c>
    </row>
    <row r="55" spans="2:11" s="5" customFormat="1" ht="15.75" customHeight="1">
      <c r="F55" s="6">
        <v>19</v>
      </c>
      <c r="G55" s="4" t="str">
        <f>IF(ISBLANK(F15), "", F15)</f>
        <v/>
      </c>
      <c r="H55" s="8">
        <f>SUM($G$37:G55)</f>
        <v>0</v>
      </c>
      <c r="J55" s="37" t="s">
        <v>32</v>
      </c>
      <c r="K55" s="37"/>
    </row>
    <row r="56" spans="2:11" s="5" customFormat="1" ht="12.75">
      <c r="F56" s="4">
        <v>20</v>
      </c>
      <c r="G56" s="4" t="str">
        <f>IF(ISBLANK(G15), "", G15)</f>
        <v/>
      </c>
      <c r="H56" s="8">
        <f>SUM($G$37:G56)</f>
        <v>0</v>
      </c>
      <c r="J56" s="37">
        <f>SUM(B7:H9,B11:H13,B15:H17,B19:H21,B23:H25,B27:H29)</f>
        <v>0</v>
      </c>
      <c r="K56" s="37"/>
    </row>
    <row r="57" spans="2:11" s="5" customFormat="1" ht="12.75">
      <c r="F57" s="6">
        <v>21</v>
      </c>
      <c r="G57" s="4" t="str">
        <f>IF(ISBLANK(H15), "", H15)</f>
        <v/>
      </c>
      <c r="H57" s="8">
        <f>SUM($G$37:G57)</f>
        <v>0</v>
      </c>
    </row>
    <row r="58" spans="2:11" s="5" customFormat="1" ht="12.75">
      <c r="F58" s="4">
        <v>22</v>
      </c>
      <c r="G58" s="4" t="str">
        <f>IF(ISBLANK(B19), "", B19)</f>
        <v/>
      </c>
      <c r="H58" s="8">
        <f>SUM($G$37:G58)</f>
        <v>0</v>
      </c>
    </row>
    <row r="59" spans="2:11" s="5" customFormat="1" ht="12.75">
      <c r="F59" s="6">
        <v>23</v>
      </c>
      <c r="G59" s="4" t="str">
        <f>IF(ISBLANK(C19), "", C19)</f>
        <v/>
      </c>
      <c r="H59" s="8">
        <f>SUM($G$37:G59)</f>
        <v>0</v>
      </c>
    </row>
    <row r="60" spans="2:11" s="5" customFormat="1" ht="12.75">
      <c r="F60" s="4">
        <v>24</v>
      </c>
      <c r="G60" s="4" t="str">
        <f>IF(ISBLANK(D19), "", D19)</f>
        <v/>
      </c>
      <c r="H60" s="8">
        <f>SUM($G$37:G60)</f>
        <v>0</v>
      </c>
    </row>
    <row r="61" spans="2:11" s="5" customFormat="1" ht="12.75">
      <c r="F61" s="6">
        <v>25</v>
      </c>
      <c r="G61" s="4" t="str">
        <f>IF(ISBLANK(E19), "", E19)</f>
        <v/>
      </c>
      <c r="H61" s="8">
        <f>SUM($G$37:G61)</f>
        <v>0</v>
      </c>
    </row>
    <row r="62" spans="2:11" s="5" customFormat="1" ht="12.75">
      <c r="F62" s="4">
        <v>26</v>
      </c>
      <c r="G62" s="4" t="str">
        <f>IF(ISBLANK(F19), "", F19)</f>
        <v/>
      </c>
      <c r="H62" s="8">
        <f>SUM($G$37:G62)</f>
        <v>0</v>
      </c>
    </row>
    <row r="63" spans="2:11" s="5" customFormat="1" ht="12.75">
      <c r="F63" s="6">
        <v>27</v>
      </c>
      <c r="G63" s="4" t="str">
        <f>IF(ISBLANK(G19), "", G19)</f>
        <v/>
      </c>
      <c r="H63" s="8">
        <f>SUM($G$37:G63)</f>
        <v>0</v>
      </c>
    </row>
    <row r="64" spans="2:11" s="5" customFormat="1" ht="12.75">
      <c r="F64" s="4">
        <v>28</v>
      </c>
      <c r="G64" s="4" t="str">
        <f>IF(ISBLANK(H19), "", H19)</f>
        <v/>
      </c>
      <c r="H64" s="8">
        <f>SUM($G$37:G64)</f>
        <v>0</v>
      </c>
    </row>
    <row r="65" spans="6:8" s="5" customFormat="1" ht="12.75">
      <c r="F65" s="6">
        <v>29</v>
      </c>
      <c r="G65" s="4" t="str">
        <f>IF(ISBLANK(B23), "", B23)</f>
        <v/>
      </c>
      <c r="H65" s="8">
        <f>SUM($G$37:G65)</f>
        <v>0</v>
      </c>
    </row>
    <row r="66" spans="6:8" s="5" customFormat="1" ht="12.75">
      <c r="F66" s="4">
        <v>30</v>
      </c>
      <c r="G66" s="4" t="str">
        <f>IF(ISBLANK(C23), "", C23)</f>
        <v/>
      </c>
      <c r="H66" s="8">
        <f>SUM($G$37:G66)</f>
        <v>0</v>
      </c>
    </row>
    <row r="67" spans="6:8" s="5" customFormat="1" ht="12.75">
      <c r="F67" s="6">
        <v>31</v>
      </c>
      <c r="G67" s="4" t="str">
        <f>IF(ISBLANK(D23), "", D23)</f>
        <v/>
      </c>
      <c r="H67" s="8">
        <f>SUM($G$37:G67)</f>
        <v>0</v>
      </c>
    </row>
    <row r="68" spans="6:8" s="5" customFormat="1" ht="12.75">
      <c r="F68" s="4">
        <v>32</v>
      </c>
      <c r="G68" s="4" t="str">
        <f>IF(ISBLANK(E23), "", E23)</f>
        <v/>
      </c>
      <c r="H68" s="8">
        <f>SUM($G$37:G68)</f>
        <v>0</v>
      </c>
    </row>
    <row r="69" spans="6:8" s="5" customFormat="1" ht="12.75">
      <c r="F69" s="6">
        <v>33</v>
      </c>
      <c r="G69" s="4" t="str">
        <f>IF(ISBLANK(F23), "", F23)</f>
        <v/>
      </c>
      <c r="H69" s="8">
        <f>SUM($G$37:G69)</f>
        <v>0</v>
      </c>
    </row>
    <row r="70" spans="6:8" s="5" customFormat="1" ht="12.75">
      <c r="F70" s="4">
        <v>34</v>
      </c>
      <c r="G70" s="4" t="str">
        <f>IF(ISBLANK(G23), "", G23)</f>
        <v/>
      </c>
      <c r="H70" s="8">
        <f>SUM($G$37:G70)</f>
        <v>0</v>
      </c>
    </row>
    <row r="71" spans="6:8" s="5" customFormat="1" ht="12.75">
      <c r="F71" s="6">
        <v>35</v>
      </c>
      <c r="G71" s="4" t="str">
        <f>IF(ISBLANK(H23), "", H23)</f>
        <v/>
      </c>
      <c r="H71" s="8">
        <f>SUM($G$37:G71)</f>
        <v>0</v>
      </c>
    </row>
    <row r="72" spans="6:8" s="5" customFormat="1" ht="12.75">
      <c r="F72" s="4">
        <v>36</v>
      </c>
      <c r="G72" s="4" t="str">
        <f>IF(ISBLANK(B27), "", B27)</f>
        <v/>
      </c>
      <c r="H72" s="8">
        <f>SUM($G$37:G72)</f>
        <v>0</v>
      </c>
    </row>
    <row r="73" spans="6:8" s="5" customFormat="1" ht="12.75">
      <c r="F73" s="6">
        <v>37</v>
      </c>
      <c r="G73" s="4" t="str">
        <f>IF(ISBLANK(C27), "", C27)</f>
        <v/>
      </c>
      <c r="H73" s="8">
        <f>SUM($G$37:G73)</f>
        <v>0</v>
      </c>
    </row>
    <row r="74" spans="6:8" s="5" customFormat="1" ht="17.25" customHeight="1">
      <c r="F74" s="4">
        <v>38</v>
      </c>
      <c r="G74" s="4" t="str">
        <f>IF(ISBLANK(D27), "", D27)</f>
        <v/>
      </c>
      <c r="H74" s="8">
        <f>SUM($G$37:G74)</f>
        <v>0</v>
      </c>
    </row>
    <row r="75" spans="6:8" s="5" customFormat="1" ht="12.75">
      <c r="F75" s="6">
        <v>39</v>
      </c>
      <c r="G75" s="4" t="str">
        <f>IF(ISBLANK(E27), "", E27)</f>
        <v/>
      </c>
      <c r="H75" s="8">
        <f>SUM($G$37:G75)</f>
        <v>0</v>
      </c>
    </row>
    <row r="76" spans="6:8" s="5" customFormat="1" ht="12.75">
      <c r="F76" s="4">
        <v>40</v>
      </c>
      <c r="G76" s="4" t="str">
        <f>IF(ISBLANK(F27), "", F27)</f>
        <v/>
      </c>
      <c r="H76" s="8">
        <f>SUM($G$37:G76)</f>
        <v>0</v>
      </c>
    </row>
    <row r="77" spans="6:8" s="5" customFormat="1" ht="12.75">
      <c r="F77" s="6">
        <v>41</v>
      </c>
      <c r="G77" s="4" t="str">
        <f>IF(ISBLANK(G27), "", G27)</f>
        <v/>
      </c>
      <c r="H77" s="8">
        <f>SUM($G$37:G77)</f>
        <v>0</v>
      </c>
    </row>
    <row r="78" spans="6:8" s="5" customFormat="1" ht="12.75">
      <c r="F78" s="4">
        <v>42</v>
      </c>
      <c r="G78" s="4" t="str">
        <f>IF(ISBLANK(H27), "", H27)</f>
        <v/>
      </c>
      <c r="H78" s="8">
        <f>SUM($G$37:G78)</f>
        <v>0</v>
      </c>
    </row>
    <row r="79" spans="6:8" s="5" customFormat="1" ht="12.75">
      <c r="F79" s="6">
        <v>43</v>
      </c>
      <c r="H79" s="8">
        <f>SUM($G$37:G79)</f>
        <v>0</v>
      </c>
    </row>
    <row r="80" spans="6:8" s="5" customFormat="1" ht="12.75">
      <c r="F80" s="4">
        <v>44</v>
      </c>
      <c r="H80" s="8">
        <f>SUM($G$37:G80)</f>
        <v>0</v>
      </c>
    </row>
    <row r="81" spans="6:8" s="5" customFormat="1" ht="12.75">
      <c r="F81" s="6">
        <v>45</v>
      </c>
      <c r="H81" s="8">
        <f>SUM($G$37:G81)</f>
        <v>0</v>
      </c>
    </row>
    <row r="82" spans="6:8" s="5" customFormat="1" ht="12.75">
      <c r="F82" s="4">
        <v>46</v>
      </c>
      <c r="H82" s="8">
        <f>SUM($G$37:G82)</f>
        <v>0</v>
      </c>
    </row>
    <row r="83" spans="6:8" s="5" customFormat="1" ht="12.75">
      <c r="F83" s="6">
        <v>47</v>
      </c>
      <c r="H83" s="8">
        <f>SUM($G$37:G83)</f>
        <v>0</v>
      </c>
    </row>
    <row r="84" spans="6:8" s="5" customFormat="1" ht="12.75">
      <c r="F84" s="4">
        <v>48</v>
      </c>
      <c r="H84" s="8">
        <f>SUM($G$37:G84)</f>
        <v>0</v>
      </c>
    </row>
    <row r="85" spans="6:8" s="5" customFormat="1" ht="12.75">
      <c r="F85" s="6">
        <v>49</v>
      </c>
      <c r="H85" s="8">
        <f>SUM($G$37:G85)</f>
        <v>0</v>
      </c>
    </row>
    <row r="86" spans="6:8" s="5" customFormat="1" ht="12.75">
      <c r="H86" s="34"/>
    </row>
  </sheetData>
  <sheetProtection algorithmName="SHA-512" hashValue="l/bmqUxas4Ioxeh8uWHvLpqIdvb4j/7fW9P++J6iWL51G5RghFipxYEwqmxavKQEcVDoEdEHy5QyJf7wm9q7jA==" saltValue="Rb+LkBQYkpn8TNOuOggREQ==" spinCount="100000" sheet="1" objects="1" scenarios="1" selectLockedCells="1"/>
  <mergeCells count="62">
    <mergeCell ref="B2:V2"/>
    <mergeCell ref="B3:D3"/>
    <mergeCell ref="F3:H3"/>
    <mergeCell ref="J3:V3"/>
    <mergeCell ref="B7:B9"/>
    <mergeCell ref="C7:C9"/>
    <mergeCell ref="D7:D9"/>
    <mergeCell ref="E7:E9"/>
    <mergeCell ref="F7:F9"/>
    <mergeCell ref="G7:G9"/>
    <mergeCell ref="H7:H9"/>
    <mergeCell ref="B11:B13"/>
    <mergeCell ref="C11:C13"/>
    <mergeCell ref="D11:D13"/>
    <mergeCell ref="E11:E13"/>
    <mergeCell ref="F11:F13"/>
    <mergeCell ref="G11:G13"/>
    <mergeCell ref="H11:H13"/>
    <mergeCell ref="H15:H17"/>
    <mergeCell ref="B19:B21"/>
    <mergeCell ref="C19:C21"/>
    <mergeCell ref="D19:D21"/>
    <mergeCell ref="E19:E21"/>
    <mergeCell ref="F19:F21"/>
    <mergeCell ref="G19:G21"/>
    <mergeCell ref="H19:H21"/>
    <mergeCell ref="B15:B17"/>
    <mergeCell ref="C15:C17"/>
    <mergeCell ref="D15:D17"/>
    <mergeCell ref="E15:E17"/>
    <mergeCell ref="F15:F17"/>
    <mergeCell ref="G15:G17"/>
    <mergeCell ref="H23:H25"/>
    <mergeCell ref="B27:B29"/>
    <mergeCell ref="C27:C29"/>
    <mergeCell ref="D27:D29"/>
    <mergeCell ref="E27:E29"/>
    <mergeCell ref="F27:F29"/>
    <mergeCell ref="G27:G29"/>
    <mergeCell ref="H27:H29"/>
    <mergeCell ref="B23:B25"/>
    <mergeCell ref="C23:C25"/>
    <mergeCell ref="D23:D25"/>
    <mergeCell ref="E23:E25"/>
    <mergeCell ref="F23:F25"/>
    <mergeCell ref="G23:G25"/>
    <mergeCell ref="B30:E33"/>
    <mergeCell ref="F30:H33"/>
    <mergeCell ref="J30:K33"/>
    <mergeCell ref="M30:N33"/>
    <mergeCell ref="P30:R33"/>
    <mergeCell ref="J56:K56"/>
    <mergeCell ref="J28:K29"/>
    <mergeCell ref="M28:N29"/>
    <mergeCell ref="P28:R29"/>
    <mergeCell ref="T28:V29"/>
    <mergeCell ref="T30:V33"/>
    <mergeCell ref="J49:K49"/>
    <mergeCell ref="J50:K50"/>
    <mergeCell ref="J52:K52"/>
    <mergeCell ref="J53:K53"/>
    <mergeCell ref="J55:K55"/>
  </mergeCells>
  <conditionalFormatting sqref="B7 B27:H29">
    <cfRule type="cellIs" dxfId="191" priority="13" operator="greaterThan">
      <formula>0</formula>
    </cfRule>
    <cfRule type="cellIs" dxfId="190" priority="14" operator="lessThan">
      <formula>0</formula>
    </cfRule>
  </conditionalFormatting>
  <conditionalFormatting sqref="B6:H6 B10:H10 B14:H14 B18:H18 B22:H22 B26:H26">
    <cfRule type="expression" dxfId="189" priority="11">
      <formula>MONTH(B6)&lt;&gt;MONTH($C$36)</formula>
    </cfRule>
    <cfRule type="expression" dxfId="188" priority="12">
      <formula>MONTH(B6)&lt;&gt;MONTH($B$35)</formula>
    </cfRule>
  </conditionalFormatting>
  <conditionalFormatting sqref="B11:H13">
    <cfRule type="cellIs" dxfId="187" priority="7" operator="greaterThan">
      <formula>0</formula>
    </cfRule>
    <cfRule type="cellIs" dxfId="186" priority="8" operator="lessThan">
      <formula>0</formula>
    </cfRule>
  </conditionalFormatting>
  <conditionalFormatting sqref="B15:H17">
    <cfRule type="cellIs" dxfId="185" priority="5" operator="greaterThan">
      <formula>0</formula>
    </cfRule>
    <cfRule type="cellIs" dxfId="184" priority="6" operator="lessThan">
      <formula>0</formula>
    </cfRule>
  </conditionalFormatting>
  <conditionalFormatting sqref="B19:H21">
    <cfRule type="cellIs" dxfId="183" priority="3" operator="greaterThan">
      <formula>0</formula>
    </cfRule>
    <cfRule type="cellIs" dxfId="182" priority="4" operator="lessThan">
      <formula>0</formula>
    </cfRule>
  </conditionalFormatting>
  <conditionalFormatting sqref="B23:H25">
    <cfRule type="cellIs" dxfId="181" priority="1" operator="greaterThan">
      <formula>0</formula>
    </cfRule>
    <cfRule type="cellIs" dxfId="180" priority="2" operator="lessThan">
      <formula>0</formula>
    </cfRule>
  </conditionalFormatting>
  <conditionalFormatting sqref="C7:H9">
    <cfRule type="cellIs" dxfId="179" priority="9" operator="greaterThan">
      <formula>0</formula>
    </cfRule>
    <cfRule type="cellIs" dxfId="178" priority="10" operator="lessThan">
      <formula>0</formula>
    </cfRule>
  </conditionalFormatting>
  <conditionalFormatting sqref="F30:H33">
    <cfRule type="cellIs" dxfId="177" priority="15" operator="greaterThan">
      <formula>0</formula>
    </cfRule>
    <cfRule type="cellIs" dxfId="176" priority="16" operator="lessThan">
      <formula>0</formula>
    </cfRule>
  </conditionalFormatting>
  <dataValidations count="3">
    <dataValidation allowBlank="1" showInputMessage="1" showErrorMessage="1" sqref="F3:H3" xr:uid="{15494DC3-3C3D-4271-AC93-B2119F9BA135}"/>
    <dataValidation allowBlank="1" showErrorMessage="1" sqref="B3:D3" xr:uid="{DAB3FCCF-302B-428D-8D07-4CA60A383184}"/>
    <dataValidation type="list" allowBlank="1" showErrorMessage="1" sqref="C38" xr:uid="{57108B70-831A-4DDE-9257-D71135DD4AC1}">
      <formula1>$C$40:$C$46</formula1>
    </dataValidation>
  </dataValidations>
  <pageMargins left="0" right="0" top="0" bottom="0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8E0A0-DADF-415C-8E22-38E16B9DBAC6}">
  <sheetPr codeName="Sheet3">
    <outlinePr summaryBelow="0" summaryRight="0"/>
  </sheetPr>
  <dimension ref="A1:Z86"/>
  <sheetViews>
    <sheetView showGridLines="0" zoomScale="70" zoomScaleNormal="70" workbookViewId="0">
      <selection activeCell="B15" sqref="B15:B17"/>
    </sheetView>
  </sheetViews>
  <sheetFormatPr defaultColWidth="12.5703125" defaultRowHeight="15.75" customHeight="1"/>
  <cols>
    <col min="1" max="1" width="6.42578125" style="25" customWidth="1"/>
    <col min="2" max="8" width="10.42578125" style="25" customWidth="1"/>
    <col min="9" max="9" width="1.140625" style="25" customWidth="1"/>
    <col min="10" max="22" width="10.42578125" style="25" customWidth="1"/>
    <col min="23" max="16384" width="12.5703125" style="25"/>
  </cols>
  <sheetData>
    <row r="1" spans="1:26" ht="7.5" customHeight="1">
      <c r="A1" s="26"/>
      <c r="B1" s="18"/>
      <c r="C1" s="18"/>
      <c r="D1" s="18"/>
      <c r="E1" s="18"/>
      <c r="F1" s="18"/>
      <c r="G1" s="18"/>
      <c r="H1" s="18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204.75" customHeight="1">
      <c r="A2" s="34"/>
      <c r="B2" s="52" t="e" vm="1">
        <v>#VALUE!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27"/>
      <c r="X2" s="27"/>
      <c r="Y2" s="27"/>
      <c r="Z2" s="27"/>
    </row>
    <row r="3" spans="1:26" ht="18.75" customHeight="1">
      <c r="A3" s="34"/>
      <c r="B3" s="66" t="s">
        <v>19</v>
      </c>
      <c r="C3" s="127"/>
      <c r="D3" s="127"/>
      <c r="E3" s="10"/>
      <c r="F3" s="67">
        <v>2024</v>
      </c>
      <c r="G3" s="127"/>
      <c r="H3" s="128"/>
      <c r="I3" s="11"/>
      <c r="J3" s="55" t="s">
        <v>1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2"/>
      <c r="W3" s="28"/>
      <c r="X3" s="28"/>
      <c r="Y3" s="28"/>
      <c r="Z3" s="28"/>
    </row>
    <row r="4" spans="1:26" ht="12.75">
      <c r="A4" s="29"/>
      <c r="B4" s="12" t="s">
        <v>2</v>
      </c>
      <c r="C4" s="13" t="s">
        <v>3</v>
      </c>
      <c r="D4" s="12" t="s">
        <v>4</v>
      </c>
      <c r="E4" s="13" t="s">
        <v>5</v>
      </c>
      <c r="F4" s="12" t="s">
        <v>6</v>
      </c>
      <c r="G4" s="13" t="s">
        <v>7</v>
      </c>
      <c r="H4" s="12" t="s">
        <v>8</v>
      </c>
      <c r="I4" s="14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30"/>
      <c r="X4" s="30"/>
      <c r="Y4" s="30"/>
      <c r="Z4" s="30"/>
    </row>
    <row r="5" spans="1:26" ht="12.75">
      <c r="A5" s="34"/>
      <c r="B5" s="17"/>
      <c r="C5" s="18"/>
      <c r="D5" s="18"/>
      <c r="E5" s="18"/>
      <c r="F5" s="18"/>
      <c r="G5" s="18"/>
      <c r="H5" s="18"/>
      <c r="I5" s="19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31"/>
      <c r="X5" s="31"/>
      <c r="Y5" s="31"/>
      <c r="Z5" s="31"/>
    </row>
    <row r="6" spans="1:26" ht="12" customHeight="1">
      <c r="A6" s="32"/>
      <c r="B6" s="1">
        <f>C36-WEEKDAY(C36,1)+1</f>
        <v>45319</v>
      </c>
      <c r="C6" s="2">
        <f>B6+1</f>
        <v>45320</v>
      </c>
      <c r="D6" s="2">
        <f t="shared" ref="D6:H6" si="0">C6+1</f>
        <v>45321</v>
      </c>
      <c r="E6" s="2">
        <f t="shared" si="0"/>
        <v>45322</v>
      </c>
      <c r="F6" s="2">
        <f t="shared" si="0"/>
        <v>45323</v>
      </c>
      <c r="G6" s="2">
        <f t="shared" si="0"/>
        <v>45324</v>
      </c>
      <c r="H6" s="3">
        <f t="shared" si="0"/>
        <v>45325</v>
      </c>
      <c r="I6" s="21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33"/>
      <c r="X6" s="33"/>
      <c r="Y6" s="33"/>
      <c r="Z6" s="33"/>
    </row>
    <row r="7" spans="1:26" ht="18" customHeight="1">
      <c r="A7" s="34"/>
      <c r="B7" s="64"/>
      <c r="C7" s="60"/>
      <c r="D7" s="60"/>
      <c r="E7" s="60"/>
      <c r="F7" s="60"/>
      <c r="G7" s="60"/>
      <c r="H7" s="58"/>
      <c r="I7" s="19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31"/>
      <c r="X7" s="31"/>
      <c r="Y7" s="31"/>
      <c r="Z7" s="31"/>
    </row>
    <row r="8" spans="1:26" ht="18" customHeight="1">
      <c r="A8" s="34"/>
      <c r="B8" s="59"/>
      <c r="C8" s="119"/>
      <c r="D8" s="119"/>
      <c r="E8" s="119"/>
      <c r="F8" s="119"/>
      <c r="G8" s="119"/>
      <c r="H8" s="120"/>
      <c r="I8" s="19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31"/>
      <c r="X8" s="31"/>
      <c r="Y8" s="31"/>
      <c r="Z8" s="31"/>
    </row>
    <row r="9" spans="1:26" ht="18" customHeight="1">
      <c r="A9" s="34"/>
      <c r="B9" s="65"/>
      <c r="C9" s="121"/>
      <c r="D9" s="121"/>
      <c r="E9" s="121"/>
      <c r="F9" s="121"/>
      <c r="G9" s="121"/>
      <c r="H9" s="122"/>
      <c r="I9" s="1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31"/>
      <c r="X9" s="31"/>
      <c r="Y9" s="31"/>
      <c r="Z9" s="31"/>
    </row>
    <row r="10" spans="1:26" ht="12" customHeight="1">
      <c r="A10" s="32"/>
      <c r="B10" s="1">
        <f>H6+1</f>
        <v>45326</v>
      </c>
      <c r="C10" s="2">
        <f t="shared" ref="C10:H10" si="1">B10+1</f>
        <v>45327</v>
      </c>
      <c r="D10" s="2">
        <f t="shared" si="1"/>
        <v>45328</v>
      </c>
      <c r="E10" s="2">
        <f t="shared" si="1"/>
        <v>45329</v>
      </c>
      <c r="F10" s="2">
        <f t="shared" si="1"/>
        <v>45330</v>
      </c>
      <c r="G10" s="2">
        <f t="shared" si="1"/>
        <v>45331</v>
      </c>
      <c r="H10" s="3">
        <f t="shared" si="1"/>
        <v>45332</v>
      </c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33"/>
      <c r="X10" s="33"/>
      <c r="Y10" s="33"/>
      <c r="Z10" s="33"/>
    </row>
    <row r="11" spans="1:26" ht="18" customHeight="1">
      <c r="A11" s="34"/>
      <c r="B11" s="59"/>
      <c r="C11" s="60"/>
      <c r="D11" s="60"/>
      <c r="E11" s="60"/>
      <c r="F11" s="60"/>
      <c r="G11" s="60"/>
      <c r="H11" s="58"/>
      <c r="I11" s="19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31"/>
      <c r="X11" s="31"/>
      <c r="Y11" s="31"/>
      <c r="Z11" s="31"/>
    </row>
    <row r="12" spans="1:26" ht="18" customHeight="1">
      <c r="A12" s="34"/>
      <c r="B12" s="123"/>
      <c r="C12" s="119"/>
      <c r="D12" s="119"/>
      <c r="E12" s="119"/>
      <c r="F12" s="119"/>
      <c r="G12" s="119"/>
      <c r="H12" s="120"/>
      <c r="I12" s="1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31"/>
      <c r="X12" s="31"/>
      <c r="Y12" s="31"/>
      <c r="Z12" s="31"/>
    </row>
    <row r="13" spans="1:26" ht="18" customHeight="1">
      <c r="A13" s="34"/>
      <c r="B13" s="124"/>
      <c r="C13" s="121"/>
      <c r="D13" s="121"/>
      <c r="E13" s="121"/>
      <c r="F13" s="121"/>
      <c r="G13" s="121"/>
      <c r="H13" s="122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31"/>
      <c r="X13" s="31"/>
      <c r="Y13" s="31"/>
      <c r="Z13" s="31"/>
    </row>
    <row r="14" spans="1:26" ht="12" customHeight="1">
      <c r="A14" s="32"/>
      <c r="B14" s="1">
        <f>H10+1</f>
        <v>45333</v>
      </c>
      <c r="C14" s="2">
        <f t="shared" ref="C14:H14" si="2">B14+1</f>
        <v>45334</v>
      </c>
      <c r="D14" s="2">
        <f t="shared" si="2"/>
        <v>45335</v>
      </c>
      <c r="E14" s="2">
        <f t="shared" si="2"/>
        <v>45336</v>
      </c>
      <c r="F14" s="2">
        <f t="shared" si="2"/>
        <v>45337</v>
      </c>
      <c r="G14" s="2">
        <f t="shared" si="2"/>
        <v>45338</v>
      </c>
      <c r="H14" s="3">
        <f t="shared" si="2"/>
        <v>45339</v>
      </c>
      <c r="I14" s="21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3"/>
      <c r="X14" s="33"/>
      <c r="Y14" s="33"/>
      <c r="Z14" s="33"/>
    </row>
    <row r="15" spans="1:26" ht="18" customHeight="1">
      <c r="A15" s="34"/>
      <c r="B15" s="59"/>
      <c r="C15" s="60"/>
      <c r="D15" s="60"/>
      <c r="E15" s="60"/>
      <c r="F15" s="60"/>
      <c r="G15" s="60"/>
      <c r="H15" s="58"/>
      <c r="I15" s="19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31"/>
      <c r="X15" s="31"/>
      <c r="Y15" s="31"/>
      <c r="Z15" s="31"/>
    </row>
    <row r="16" spans="1:26" ht="18" customHeight="1">
      <c r="A16" s="34"/>
      <c r="B16" s="123"/>
      <c r="C16" s="119"/>
      <c r="D16" s="119"/>
      <c r="E16" s="119"/>
      <c r="F16" s="119"/>
      <c r="G16" s="119"/>
      <c r="H16" s="120"/>
      <c r="I16" s="1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31"/>
      <c r="X16" s="31"/>
      <c r="Y16" s="31"/>
      <c r="Z16" s="31"/>
    </row>
    <row r="17" spans="1:26" ht="18" customHeight="1">
      <c r="A17" s="34"/>
      <c r="B17" s="124"/>
      <c r="C17" s="121"/>
      <c r="D17" s="121"/>
      <c r="E17" s="121"/>
      <c r="F17" s="121"/>
      <c r="G17" s="121"/>
      <c r="H17" s="122"/>
      <c r="I17" s="19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31"/>
      <c r="X17" s="31"/>
      <c r="Y17" s="31"/>
      <c r="Z17" s="31"/>
    </row>
    <row r="18" spans="1:26" ht="12" customHeight="1">
      <c r="A18" s="32"/>
      <c r="B18" s="1">
        <f>H14+1</f>
        <v>45340</v>
      </c>
      <c r="C18" s="2">
        <f t="shared" ref="C18:H18" si="3">B18+1</f>
        <v>45341</v>
      </c>
      <c r="D18" s="2">
        <f t="shared" si="3"/>
        <v>45342</v>
      </c>
      <c r="E18" s="2">
        <f t="shared" si="3"/>
        <v>45343</v>
      </c>
      <c r="F18" s="2">
        <f t="shared" si="3"/>
        <v>45344</v>
      </c>
      <c r="G18" s="2">
        <f t="shared" si="3"/>
        <v>45345</v>
      </c>
      <c r="H18" s="3">
        <f t="shared" si="3"/>
        <v>45346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33"/>
      <c r="X18" s="33"/>
      <c r="Y18" s="33"/>
      <c r="Z18" s="33"/>
    </row>
    <row r="19" spans="1:26" ht="18" customHeight="1">
      <c r="A19" s="34"/>
      <c r="B19" s="59"/>
      <c r="C19" s="60"/>
      <c r="D19" s="60"/>
      <c r="E19" s="60"/>
      <c r="F19" s="60"/>
      <c r="G19" s="60"/>
      <c r="H19" s="58"/>
      <c r="I19" s="19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31"/>
      <c r="X19" s="31"/>
      <c r="Y19" s="31"/>
      <c r="Z19" s="31"/>
    </row>
    <row r="20" spans="1:26" ht="18" customHeight="1">
      <c r="A20" s="34"/>
      <c r="B20" s="123"/>
      <c r="C20" s="119"/>
      <c r="D20" s="119"/>
      <c r="E20" s="119"/>
      <c r="F20" s="119"/>
      <c r="G20" s="119"/>
      <c r="H20" s="1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31"/>
      <c r="X20" s="31"/>
      <c r="Y20" s="31"/>
      <c r="Z20" s="31"/>
    </row>
    <row r="21" spans="1:26" ht="18" customHeight="1">
      <c r="A21" s="34"/>
      <c r="B21" s="124"/>
      <c r="C21" s="121"/>
      <c r="D21" s="121"/>
      <c r="E21" s="121"/>
      <c r="F21" s="121"/>
      <c r="G21" s="121"/>
      <c r="H21" s="122"/>
      <c r="I21" s="19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31"/>
      <c r="X21" s="31"/>
      <c r="Y21" s="31"/>
      <c r="Z21" s="31"/>
    </row>
    <row r="22" spans="1:26" ht="12" customHeight="1">
      <c r="A22" s="32"/>
      <c r="B22" s="1">
        <f>H18+1</f>
        <v>45347</v>
      </c>
      <c r="C22" s="2">
        <f t="shared" ref="C22:H22" si="4">B22+1</f>
        <v>45348</v>
      </c>
      <c r="D22" s="2">
        <f t="shared" si="4"/>
        <v>45349</v>
      </c>
      <c r="E22" s="2">
        <f t="shared" si="4"/>
        <v>45350</v>
      </c>
      <c r="F22" s="2">
        <f t="shared" si="4"/>
        <v>45351</v>
      </c>
      <c r="G22" s="2">
        <f t="shared" si="4"/>
        <v>45352</v>
      </c>
      <c r="H22" s="3">
        <f t="shared" si="4"/>
        <v>45353</v>
      </c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33"/>
      <c r="X22" s="33"/>
      <c r="Y22" s="33"/>
      <c r="Z22" s="33"/>
    </row>
    <row r="23" spans="1:26" ht="18" customHeight="1">
      <c r="A23" s="34"/>
      <c r="B23" s="59"/>
      <c r="C23" s="60"/>
      <c r="D23" s="60"/>
      <c r="E23" s="60"/>
      <c r="F23" s="60"/>
      <c r="G23" s="60"/>
      <c r="H23" s="58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31"/>
      <c r="X23" s="31"/>
      <c r="Y23" s="31"/>
      <c r="Z23" s="31"/>
    </row>
    <row r="24" spans="1:26" ht="18" customHeight="1">
      <c r="A24" s="34"/>
      <c r="B24" s="123"/>
      <c r="C24" s="119"/>
      <c r="D24" s="119"/>
      <c r="E24" s="119"/>
      <c r="F24" s="119"/>
      <c r="G24" s="119"/>
      <c r="H24" s="120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31"/>
      <c r="X24" s="31"/>
      <c r="Y24" s="31"/>
      <c r="Z24" s="31"/>
    </row>
    <row r="25" spans="1:26" ht="18" customHeight="1">
      <c r="A25" s="34"/>
      <c r="B25" s="124"/>
      <c r="C25" s="121"/>
      <c r="D25" s="121"/>
      <c r="E25" s="121"/>
      <c r="F25" s="121"/>
      <c r="G25" s="121"/>
      <c r="H25" s="122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31"/>
      <c r="X25" s="31"/>
      <c r="Y25" s="31"/>
      <c r="Z25" s="31"/>
    </row>
    <row r="26" spans="1:26" ht="12" customHeight="1">
      <c r="A26" s="32"/>
      <c r="B26" s="1">
        <f>H22+1</f>
        <v>45354</v>
      </c>
      <c r="C26" s="2">
        <f t="shared" ref="C26:H26" si="5">B26+1</f>
        <v>45355</v>
      </c>
      <c r="D26" s="2">
        <f t="shared" si="5"/>
        <v>45356</v>
      </c>
      <c r="E26" s="2">
        <f t="shared" si="5"/>
        <v>45357</v>
      </c>
      <c r="F26" s="2">
        <f t="shared" si="5"/>
        <v>45358</v>
      </c>
      <c r="G26" s="2">
        <f t="shared" si="5"/>
        <v>45359</v>
      </c>
      <c r="H26" s="3">
        <f t="shared" si="5"/>
        <v>45360</v>
      </c>
      <c r="I26" s="2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33"/>
      <c r="X26" s="33"/>
      <c r="Y26" s="33"/>
      <c r="Z26" s="33"/>
    </row>
    <row r="27" spans="1:26" ht="18" customHeight="1">
      <c r="A27" s="34"/>
      <c r="B27" s="59"/>
      <c r="C27" s="60"/>
      <c r="D27" s="60"/>
      <c r="E27" s="60"/>
      <c r="F27" s="60"/>
      <c r="G27" s="60"/>
      <c r="H27" s="61"/>
      <c r="I27" s="19"/>
      <c r="J27" s="23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31"/>
      <c r="X27" s="31"/>
      <c r="Y27" s="31"/>
      <c r="Z27" s="31"/>
    </row>
    <row r="28" spans="1:26" ht="18" customHeight="1">
      <c r="A28" s="34"/>
      <c r="B28" s="123"/>
      <c r="C28" s="119"/>
      <c r="D28" s="119"/>
      <c r="E28" s="119"/>
      <c r="F28" s="119"/>
      <c r="G28" s="119"/>
      <c r="H28" s="125"/>
      <c r="I28" s="19"/>
      <c r="J28" s="38" t="s">
        <v>9</v>
      </c>
      <c r="K28" s="80"/>
      <c r="L28" s="20"/>
      <c r="M28" s="39" t="s">
        <v>10</v>
      </c>
      <c r="N28" s="80"/>
      <c r="O28" s="20"/>
      <c r="P28" s="40" t="s">
        <v>11</v>
      </c>
      <c r="Q28" s="81"/>
      <c r="R28" s="82"/>
      <c r="S28" s="20"/>
      <c r="T28" s="41" t="e" vm="2">
        <v>#VALUE!</v>
      </c>
      <c r="U28" s="83"/>
      <c r="V28" s="84"/>
      <c r="W28" s="31"/>
      <c r="X28" s="31"/>
      <c r="Y28" s="31"/>
      <c r="Z28" s="31"/>
    </row>
    <row r="29" spans="1:26" ht="18" customHeight="1">
      <c r="A29" s="34"/>
      <c r="B29" s="124"/>
      <c r="C29" s="121"/>
      <c r="D29" s="121"/>
      <c r="E29" s="121"/>
      <c r="F29" s="121"/>
      <c r="G29" s="121"/>
      <c r="H29" s="126"/>
      <c r="I29" s="19"/>
      <c r="J29" s="86"/>
      <c r="K29" s="87"/>
      <c r="L29" s="20"/>
      <c r="M29" s="86"/>
      <c r="N29" s="87"/>
      <c r="O29" s="20"/>
      <c r="P29" s="88"/>
      <c r="Q29" s="89"/>
      <c r="R29" s="90"/>
      <c r="S29" s="20"/>
      <c r="T29" s="91"/>
      <c r="U29" s="92"/>
      <c r="V29" s="93"/>
      <c r="W29" s="31"/>
      <c r="X29" s="31"/>
      <c r="Y29" s="31"/>
      <c r="Z29" s="31"/>
    </row>
    <row r="30" spans="1:26" ht="11.25" customHeight="1">
      <c r="A30" s="34"/>
      <c r="B30" s="42" t="s">
        <v>12</v>
      </c>
      <c r="C30" s="94"/>
      <c r="D30" s="94"/>
      <c r="E30" s="94"/>
      <c r="F30" s="43">
        <f>J56</f>
        <v>0</v>
      </c>
      <c r="G30" s="95"/>
      <c r="H30" s="96"/>
      <c r="I30" s="20"/>
      <c r="J30" s="44">
        <f>J47</f>
        <v>0</v>
      </c>
      <c r="K30" s="97"/>
      <c r="L30" s="20"/>
      <c r="M30" s="45">
        <f>K47</f>
        <v>0</v>
      </c>
      <c r="N30" s="97"/>
      <c r="O30" s="20"/>
      <c r="P30" s="46" t="str">
        <f>J50</f>
        <v/>
      </c>
      <c r="Q30" s="98"/>
      <c r="R30" s="99"/>
      <c r="S30" s="20"/>
      <c r="T30" s="47" t="str">
        <f>J53</f>
        <v>🔥GLORIOUS🔥</v>
      </c>
      <c r="U30" s="100"/>
      <c r="V30" s="101"/>
      <c r="W30" s="31"/>
      <c r="X30" s="31"/>
      <c r="Y30" s="31"/>
      <c r="Z30" s="31"/>
    </row>
    <row r="31" spans="1:26" ht="11.25" customHeight="1">
      <c r="A31" s="34"/>
      <c r="B31" s="102"/>
      <c r="C31" s="94"/>
      <c r="D31" s="94"/>
      <c r="E31" s="94"/>
      <c r="F31" s="95"/>
      <c r="G31" s="95"/>
      <c r="H31" s="96"/>
      <c r="I31" s="20"/>
      <c r="J31" s="103"/>
      <c r="K31" s="99"/>
      <c r="L31" s="20"/>
      <c r="M31" s="103"/>
      <c r="N31" s="99"/>
      <c r="O31" s="20"/>
      <c r="P31" s="103"/>
      <c r="Q31" s="104"/>
      <c r="R31" s="99"/>
      <c r="S31" s="20"/>
      <c r="T31" s="105"/>
      <c r="U31" s="106"/>
      <c r="V31" s="101"/>
      <c r="W31" s="31"/>
      <c r="X31" s="31"/>
      <c r="Y31" s="31"/>
      <c r="Z31" s="31"/>
    </row>
    <row r="32" spans="1:26" ht="11.25" customHeight="1">
      <c r="A32" s="34"/>
      <c r="B32" s="102"/>
      <c r="C32" s="94"/>
      <c r="D32" s="94"/>
      <c r="E32" s="94"/>
      <c r="F32" s="95"/>
      <c r="G32" s="95"/>
      <c r="H32" s="96"/>
      <c r="I32" s="20"/>
      <c r="J32" s="103"/>
      <c r="K32" s="99"/>
      <c r="L32" s="20"/>
      <c r="M32" s="103"/>
      <c r="N32" s="99"/>
      <c r="O32" s="20"/>
      <c r="P32" s="103"/>
      <c r="Q32" s="104"/>
      <c r="R32" s="99"/>
      <c r="S32" s="20"/>
      <c r="T32" s="105"/>
      <c r="U32" s="106"/>
      <c r="V32" s="101"/>
      <c r="W32" s="31"/>
      <c r="X32" s="31"/>
      <c r="Y32" s="31"/>
      <c r="Z32" s="31"/>
    </row>
    <row r="33" spans="2:26" ht="11.25" customHeight="1">
      <c r="B33" s="107"/>
      <c r="C33" s="108"/>
      <c r="D33" s="108"/>
      <c r="E33" s="108"/>
      <c r="F33" s="109"/>
      <c r="G33" s="109"/>
      <c r="H33" s="110"/>
      <c r="I33" s="24"/>
      <c r="J33" s="111"/>
      <c r="K33" s="112"/>
      <c r="L33" s="24"/>
      <c r="M33" s="111"/>
      <c r="N33" s="112"/>
      <c r="O33" s="24"/>
      <c r="P33" s="111"/>
      <c r="Q33" s="113"/>
      <c r="R33" s="112"/>
      <c r="S33" s="24"/>
      <c r="T33" s="114"/>
      <c r="U33" s="115"/>
      <c r="V33" s="116"/>
      <c r="W33" s="31"/>
      <c r="X33" s="31"/>
      <c r="Y33" s="31"/>
      <c r="Z33" s="31"/>
    </row>
    <row r="34" spans="2:26" ht="12.75">
      <c r="B34" s="18"/>
      <c r="C34" s="18"/>
      <c r="D34" s="18"/>
      <c r="E34" s="18"/>
      <c r="F34" s="18"/>
      <c r="G34" s="18"/>
      <c r="H34" s="18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2:26" s="5" customFormat="1" ht="12.75" hidden="1">
      <c r="B35" s="4" t="e">
        <f ca="1">DATE(F3,_xludf.XMATCH(B3,B40:B51),1)</f>
        <v>#NAME?</v>
      </c>
      <c r="C35" s="4" t="e">
        <f ca="1">_xludf.XMATCH(C38,C40:C46)</f>
        <v>#NAME?</v>
      </c>
      <c r="F35" s="4" t="s">
        <v>13</v>
      </c>
      <c r="G35" s="4" t="s">
        <v>14</v>
      </c>
      <c r="H35" s="5" t="s">
        <v>15</v>
      </c>
    </row>
    <row r="36" spans="2:26" s="5" customFormat="1" ht="12.75">
      <c r="C36" s="5">
        <f>DATE(F3,MATCH(B3,B40:B52,0),1)</f>
        <v>45323</v>
      </c>
      <c r="F36" s="6"/>
      <c r="G36" s="4">
        <v>0</v>
      </c>
      <c r="I36" s="4"/>
      <c r="J36" s="6"/>
      <c r="M36" s="4"/>
    </row>
    <row r="37" spans="2:26" s="5" customFormat="1" ht="12.75">
      <c r="F37" s="6">
        <v>1</v>
      </c>
      <c r="G37" s="4" t="str">
        <f>IF(ISBLANK(B7), "", B7)</f>
        <v/>
      </c>
      <c r="H37" s="8" t="str">
        <f>IF(SUM($G$37:G37) = SUM($G$37:G37), "", SUM($G$37:G37))</f>
        <v/>
      </c>
      <c r="I37" s="4" t="s">
        <v>16</v>
      </c>
      <c r="J37" s="6">
        <f>SUMIF(G37:G85,"&gt;0")</f>
        <v>0</v>
      </c>
      <c r="M37" s="4"/>
    </row>
    <row r="38" spans="2:26" s="5" customFormat="1" ht="12.75">
      <c r="B38" s="7" t="s">
        <v>17</v>
      </c>
      <c r="C38" s="4" t="s">
        <v>2</v>
      </c>
      <c r="F38" s="4">
        <v>2</v>
      </c>
      <c r="G38" s="4" t="str">
        <f>IF(ISBLANK(C7), "", C7)</f>
        <v/>
      </c>
      <c r="H38" s="8">
        <f>SUM($G$37:G38)</f>
        <v>0</v>
      </c>
      <c r="I38" s="4" t="s">
        <v>18</v>
      </c>
      <c r="J38" s="4">
        <f>SUMIF(G37:G85,"&lt;0")</f>
        <v>0</v>
      </c>
    </row>
    <row r="39" spans="2:26" s="5" customFormat="1" ht="12.75">
      <c r="F39" s="6">
        <v>3</v>
      </c>
      <c r="G39" s="4" t="str">
        <f>IF(ISBLANK(D7), "", D7)</f>
        <v/>
      </c>
      <c r="H39" s="8">
        <f>SUM($G$37:G39)</f>
        <v>0</v>
      </c>
    </row>
    <row r="40" spans="2:26" s="5" customFormat="1" ht="12.75">
      <c r="B40" s="4" t="s">
        <v>0</v>
      </c>
      <c r="C40" s="4" t="s">
        <v>2</v>
      </c>
      <c r="F40" s="4">
        <v>4</v>
      </c>
      <c r="G40" s="4" t="str">
        <f>IF(ISBLANK(E7), "", E7)</f>
        <v/>
      </c>
      <c r="H40" s="8">
        <f>SUM($G$37:G40)</f>
        <v>0</v>
      </c>
    </row>
    <row r="41" spans="2:26" s="5" customFormat="1" ht="12.75">
      <c r="B41" s="4" t="s">
        <v>19</v>
      </c>
      <c r="C41" s="4" t="s">
        <v>3</v>
      </c>
      <c r="F41" s="6">
        <v>5</v>
      </c>
      <c r="G41" s="4" t="str">
        <f>IF(ISBLANK(F7), "", F7)</f>
        <v/>
      </c>
      <c r="H41" s="8">
        <f>SUM($G$37:G41)</f>
        <v>0</v>
      </c>
      <c r="J41" s="4" t="s">
        <v>16</v>
      </c>
      <c r="K41" s="4" t="s">
        <v>18</v>
      </c>
    </row>
    <row r="42" spans="2:26" s="5" customFormat="1" ht="12.75">
      <c r="B42" s="4" t="s">
        <v>20</v>
      </c>
      <c r="C42" s="4" t="s">
        <v>4</v>
      </c>
      <c r="F42" s="4">
        <v>6</v>
      </c>
      <c r="G42" s="4" t="str">
        <f>IF(ISBLANK(G7), "", G7)</f>
        <v/>
      </c>
      <c r="H42" s="8">
        <f>SUM($G$37:G42)</f>
        <v>0</v>
      </c>
      <c r="I42" s="6"/>
      <c r="J42" s="6">
        <f>SUMIF(G37:G85,"&gt;0")</f>
        <v>0</v>
      </c>
      <c r="K42" s="6">
        <f>SUMIF(G37:G85,"&lt;0")</f>
        <v>0</v>
      </c>
    </row>
    <row r="43" spans="2:26" s="5" customFormat="1" ht="12.75">
      <c r="B43" s="4" t="s">
        <v>21</v>
      </c>
      <c r="C43" s="4" t="s">
        <v>5</v>
      </c>
      <c r="F43" s="6">
        <v>7</v>
      </c>
      <c r="G43" s="4" t="str">
        <f>IF(ISBLANK(H7), "", H7)</f>
        <v/>
      </c>
      <c r="H43" s="8">
        <f>SUM($G$37:G43)</f>
        <v>0</v>
      </c>
    </row>
    <row r="44" spans="2:26" s="5" customFormat="1" ht="12.75">
      <c r="B44" s="4" t="s">
        <v>22</v>
      </c>
      <c r="C44" s="4" t="s">
        <v>6</v>
      </c>
      <c r="F44" s="4">
        <v>8</v>
      </c>
      <c r="G44" s="4" t="str">
        <f>IF(ISBLANK(B11), "", B11)</f>
        <v/>
      </c>
      <c r="H44" s="8">
        <f>SUM($G$37:G44)</f>
        <v>0</v>
      </c>
    </row>
    <row r="45" spans="2:26" s="5" customFormat="1" ht="12.75">
      <c r="B45" s="4" t="s">
        <v>23</v>
      </c>
      <c r="C45" s="4" t="s">
        <v>7</v>
      </c>
      <c r="F45" s="6">
        <v>9</v>
      </c>
      <c r="G45" s="4" t="str">
        <f>IF(ISBLANK(C11), "", C11)</f>
        <v/>
      </c>
      <c r="H45" s="8">
        <f>SUM($G$37:G45)</f>
        <v>0</v>
      </c>
    </row>
    <row r="46" spans="2:26" s="5" customFormat="1" ht="12.75">
      <c r="B46" s="4" t="s">
        <v>24</v>
      </c>
      <c r="C46" s="4" t="s">
        <v>8</v>
      </c>
      <c r="F46" s="4">
        <v>10</v>
      </c>
      <c r="G46" s="4" t="str">
        <f>IF(ISBLANK(D11), "", D11)</f>
        <v/>
      </c>
      <c r="H46" s="8">
        <f>SUM($G$37:G46)</f>
        <v>0</v>
      </c>
      <c r="J46" s="4" t="s">
        <v>9</v>
      </c>
      <c r="K46" s="4" t="s">
        <v>10</v>
      </c>
    </row>
    <row r="47" spans="2:26" s="5" customFormat="1" ht="12.75">
      <c r="B47" s="4" t="s">
        <v>25</v>
      </c>
      <c r="F47" s="6">
        <v>11</v>
      </c>
      <c r="G47" s="4">
        <f>E11</f>
        <v>0</v>
      </c>
      <c r="H47" s="8">
        <f>SUM($G$37:G47)</f>
        <v>0</v>
      </c>
      <c r="J47" s="4">
        <f>COUNTIF(G37:G78,"&gt;1")</f>
        <v>0</v>
      </c>
      <c r="K47" s="4">
        <f>COUNTIF(G37:G78,"&lt;0")</f>
        <v>0</v>
      </c>
    </row>
    <row r="48" spans="2:26" s="5" customFormat="1" ht="12.75">
      <c r="B48" s="4" t="s">
        <v>26</v>
      </c>
      <c r="F48" s="4">
        <v>12</v>
      </c>
      <c r="G48" s="4" t="str">
        <f>IF(ISBLANK(F11), "", F11)</f>
        <v/>
      </c>
      <c r="H48" s="8">
        <f>SUM($G$37:G48)</f>
        <v>0</v>
      </c>
    </row>
    <row r="49" spans="2:11" s="5" customFormat="1" ht="15.75" customHeight="1">
      <c r="B49" s="4" t="s">
        <v>27</v>
      </c>
      <c r="F49" s="6">
        <v>13</v>
      </c>
      <c r="G49" s="4" t="str">
        <f>IF(ISBLANK(G11), "", G11)</f>
        <v/>
      </c>
      <c r="H49" s="8">
        <f>SUM($G$37:G49)</f>
        <v>0</v>
      </c>
      <c r="J49" s="36" t="s">
        <v>28</v>
      </c>
      <c r="K49" s="36"/>
    </row>
    <row r="50" spans="2:11" s="5" customFormat="1" ht="12.75">
      <c r="B50" s="4" t="s">
        <v>29</v>
      </c>
      <c r="F50" s="4">
        <v>14</v>
      </c>
      <c r="G50" s="4" t="str">
        <f>IF(ISBLANK(H11), "", H11)</f>
        <v/>
      </c>
      <c r="H50" s="8">
        <f>SUM($G$37:G50)</f>
        <v>0</v>
      </c>
      <c r="J50" s="36" t="str">
        <f>IFERROR(COUNTIF(G37:G85,"&gt;0")/(COUNTIF(G37:G85,"&gt;0")+COUNTIF(G37:G85,"&lt;0"))*100, "")</f>
        <v/>
      </c>
      <c r="K50" s="36"/>
    </row>
    <row r="51" spans="2:11" s="5" customFormat="1" ht="12.75">
      <c r="B51" s="4" t="s">
        <v>30</v>
      </c>
      <c r="F51" s="6">
        <v>15</v>
      </c>
      <c r="G51" s="4" t="str">
        <f>IF(ISBLANK(B15), "", B15)</f>
        <v/>
      </c>
      <c r="H51" s="8">
        <f>SUM($G$37:G51)</f>
        <v>0</v>
      </c>
      <c r="J51" s="9"/>
      <c r="K51" s="9"/>
    </row>
    <row r="52" spans="2:11" s="5" customFormat="1" ht="15.75" customHeight="1">
      <c r="F52" s="4">
        <v>16</v>
      </c>
      <c r="G52" s="4" t="str">
        <f>IF(ISBLANK(C15), "", C15)</f>
        <v/>
      </c>
      <c r="H52" s="8">
        <f>SUM($G$37:G52)</f>
        <v>0</v>
      </c>
      <c r="J52" s="36" t="s">
        <v>31</v>
      </c>
      <c r="K52" s="36"/>
    </row>
    <row r="53" spans="2:11" s="5" customFormat="1" ht="12.75">
      <c r="F53" s="6">
        <v>17</v>
      </c>
      <c r="G53" s="4">
        <f>D15</f>
        <v>0</v>
      </c>
      <c r="H53" s="8">
        <f>SUM($G$37:G53)</f>
        <v>0</v>
      </c>
      <c r="J53" s="36" t="str">
        <f>IFERROR(IF(SUM(F30)&lt;0,"❗GOT A LOT OF WORK TO DO ❗",IF(P30&lt;30,"❗GOT A LOT OF WORK TO DO ❗",IF(P30&lt;80,"NEED MORE PRACTICE !!","🔥GLORIOUS🔥"))), "")</f>
        <v>🔥GLORIOUS🔥</v>
      </c>
      <c r="K53" s="36"/>
    </row>
    <row r="54" spans="2:11" s="5" customFormat="1" ht="12.75">
      <c r="F54" s="4">
        <v>18</v>
      </c>
      <c r="G54" s="4" t="str">
        <f>IF(ISBLANK(E15), "", E15)</f>
        <v/>
      </c>
      <c r="H54" s="8">
        <f>SUM($G$37:G54)</f>
        <v>0</v>
      </c>
    </row>
    <row r="55" spans="2:11" s="5" customFormat="1" ht="15.75" customHeight="1">
      <c r="F55" s="6">
        <v>19</v>
      </c>
      <c r="G55" s="4" t="str">
        <f>IF(ISBLANK(F15), "", F15)</f>
        <v/>
      </c>
      <c r="H55" s="8">
        <f>SUM($G$37:G55)</f>
        <v>0</v>
      </c>
      <c r="J55" s="37" t="s">
        <v>32</v>
      </c>
      <c r="K55" s="37"/>
    </row>
    <row r="56" spans="2:11" s="5" customFormat="1" ht="12.75">
      <c r="F56" s="4">
        <v>20</v>
      </c>
      <c r="G56" s="4" t="str">
        <f>IF(ISBLANK(G15), "", G15)</f>
        <v/>
      </c>
      <c r="H56" s="8">
        <f>SUM($G$37:G56)</f>
        <v>0</v>
      </c>
      <c r="J56" s="37">
        <f>SUM(B7:H9,B11:H13,B15:H17,B19:H21,B23:H25,B27:H29)</f>
        <v>0</v>
      </c>
      <c r="K56" s="37"/>
    </row>
    <row r="57" spans="2:11" s="5" customFormat="1" ht="12.75">
      <c r="F57" s="6">
        <v>21</v>
      </c>
      <c r="G57" s="4" t="str">
        <f>IF(ISBLANK(H15), "", H15)</f>
        <v/>
      </c>
      <c r="H57" s="8">
        <f>SUM($G$37:G57)</f>
        <v>0</v>
      </c>
    </row>
    <row r="58" spans="2:11" s="5" customFormat="1" ht="12.75">
      <c r="F58" s="4">
        <v>22</v>
      </c>
      <c r="G58" s="4" t="str">
        <f>IF(ISBLANK(B19), "", B19)</f>
        <v/>
      </c>
      <c r="H58" s="8">
        <f>SUM($G$37:G58)</f>
        <v>0</v>
      </c>
    </row>
    <row r="59" spans="2:11" s="5" customFormat="1" ht="12.75">
      <c r="F59" s="6">
        <v>23</v>
      </c>
      <c r="G59" s="4" t="str">
        <f>IF(ISBLANK(C19), "", C19)</f>
        <v/>
      </c>
      <c r="H59" s="8">
        <f>SUM($G$37:G59)</f>
        <v>0</v>
      </c>
    </row>
    <row r="60" spans="2:11" s="5" customFormat="1" ht="12.75">
      <c r="F60" s="4">
        <v>24</v>
      </c>
      <c r="G60" s="4" t="str">
        <f>IF(ISBLANK(D19), "", D19)</f>
        <v/>
      </c>
      <c r="H60" s="8">
        <f>SUM($G$37:G60)</f>
        <v>0</v>
      </c>
    </row>
    <row r="61" spans="2:11" s="5" customFormat="1" ht="12.75">
      <c r="F61" s="6">
        <v>25</v>
      </c>
      <c r="G61" s="4" t="str">
        <f>IF(ISBLANK(E19), "", E19)</f>
        <v/>
      </c>
      <c r="H61" s="8">
        <f>SUM($G$37:G61)</f>
        <v>0</v>
      </c>
    </row>
    <row r="62" spans="2:11" s="5" customFormat="1" ht="12.75">
      <c r="F62" s="4">
        <v>26</v>
      </c>
      <c r="G62" s="4" t="str">
        <f>IF(ISBLANK(F19), "", F19)</f>
        <v/>
      </c>
      <c r="H62" s="8">
        <f>SUM($G$37:G62)</f>
        <v>0</v>
      </c>
    </row>
    <row r="63" spans="2:11" s="5" customFormat="1" ht="12.75">
      <c r="F63" s="6">
        <v>27</v>
      </c>
      <c r="G63" s="4" t="str">
        <f>IF(ISBLANK(G19), "", G19)</f>
        <v/>
      </c>
      <c r="H63" s="8">
        <f>SUM($G$37:G63)</f>
        <v>0</v>
      </c>
    </row>
    <row r="64" spans="2:11" s="5" customFormat="1" ht="12.75">
      <c r="F64" s="4">
        <v>28</v>
      </c>
      <c r="G64" s="4" t="str">
        <f>IF(ISBLANK(H19), "", H19)</f>
        <v/>
      </c>
      <c r="H64" s="8">
        <f>SUM($G$37:G64)</f>
        <v>0</v>
      </c>
    </row>
    <row r="65" spans="6:8" s="5" customFormat="1" ht="12.75">
      <c r="F65" s="6">
        <v>29</v>
      </c>
      <c r="G65" s="4" t="str">
        <f>IF(ISBLANK(B23), "", B23)</f>
        <v/>
      </c>
      <c r="H65" s="8">
        <f>SUM($G$37:G65)</f>
        <v>0</v>
      </c>
    </row>
    <row r="66" spans="6:8" s="5" customFormat="1" ht="12.75">
      <c r="F66" s="4">
        <v>30</v>
      </c>
      <c r="G66" s="4" t="str">
        <f>IF(ISBLANK(C23), "", C23)</f>
        <v/>
      </c>
      <c r="H66" s="8">
        <f>SUM($G$37:G66)</f>
        <v>0</v>
      </c>
    </row>
    <row r="67" spans="6:8" s="5" customFormat="1" ht="12.75">
      <c r="F67" s="6">
        <v>31</v>
      </c>
      <c r="G67" s="4" t="str">
        <f>IF(ISBLANK(D23), "", D23)</f>
        <v/>
      </c>
      <c r="H67" s="8">
        <f>SUM($G$37:G67)</f>
        <v>0</v>
      </c>
    </row>
    <row r="68" spans="6:8" s="5" customFormat="1" ht="12.75">
      <c r="F68" s="4">
        <v>32</v>
      </c>
      <c r="G68" s="4" t="str">
        <f>IF(ISBLANK(E23), "", E23)</f>
        <v/>
      </c>
      <c r="H68" s="8">
        <f>SUM($G$37:G68)</f>
        <v>0</v>
      </c>
    </row>
    <row r="69" spans="6:8" s="5" customFormat="1" ht="12.75">
      <c r="F69" s="6">
        <v>33</v>
      </c>
      <c r="G69" s="4" t="str">
        <f>IF(ISBLANK(F23), "", F23)</f>
        <v/>
      </c>
      <c r="H69" s="8">
        <f>SUM($G$37:G69)</f>
        <v>0</v>
      </c>
    </row>
    <row r="70" spans="6:8" s="5" customFormat="1" ht="12.75">
      <c r="F70" s="4">
        <v>34</v>
      </c>
      <c r="G70" s="4" t="str">
        <f>IF(ISBLANK(G23), "", G23)</f>
        <v/>
      </c>
      <c r="H70" s="8">
        <f>SUM($G$37:G70)</f>
        <v>0</v>
      </c>
    </row>
    <row r="71" spans="6:8" s="5" customFormat="1" ht="12.75">
      <c r="F71" s="6">
        <v>35</v>
      </c>
      <c r="G71" s="4" t="str">
        <f>IF(ISBLANK(H23), "", H23)</f>
        <v/>
      </c>
      <c r="H71" s="8">
        <f>SUM($G$37:G71)</f>
        <v>0</v>
      </c>
    </row>
    <row r="72" spans="6:8" s="5" customFormat="1" ht="12.75">
      <c r="F72" s="4">
        <v>36</v>
      </c>
      <c r="G72" s="4" t="str">
        <f>IF(ISBLANK(B27), "", B27)</f>
        <v/>
      </c>
      <c r="H72" s="8">
        <f>SUM($G$37:G72)</f>
        <v>0</v>
      </c>
    </row>
    <row r="73" spans="6:8" s="5" customFormat="1" ht="12.75">
      <c r="F73" s="6">
        <v>37</v>
      </c>
      <c r="G73" s="4" t="str">
        <f>IF(ISBLANK(C27), "", C27)</f>
        <v/>
      </c>
      <c r="H73" s="8">
        <f>SUM($G$37:G73)</f>
        <v>0</v>
      </c>
    </row>
    <row r="74" spans="6:8" s="5" customFormat="1" ht="17.25" customHeight="1">
      <c r="F74" s="4">
        <v>38</v>
      </c>
      <c r="G74" s="4" t="str">
        <f>IF(ISBLANK(D27), "", D27)</f>
        <v/>
      </c>
      <c r="H74" s="8">
        <f>SUM($G$37:G74)</f>
        <v>0</v>
      </c>
    </row>
    <row r="75" spans="6:8" s="5" customFormat="1" ht="12.75">
      <c r="F75" s="6">
        <v>39</v>
      </c>
      <c r="G75" s="4" t="str">
        <f>IF(ISBLANK(E27), "", E27)</f>
        <v/>
      </c>
      <c r="H75" s="8">
        <f>SUM($G$37:G75)</f>
        <v>0</v>
      </c>
    </row>
    <row r="76" spans="6:8" s="5" customFormat="1" ht="12.75">
      <c r="F76" s="4">
        <v>40</v>
      </c>
      <c r="G76" s="4" t="str">
        <f>IF(ISBLANK(F27), "", F27)</f>
        <v/>
      </c>
      <c r="H76" s="8">
        <f>SUM($G$37:G76)</f>
        <v>0</v>
      </c>
    </row>
    <row r="77" spans="6:8" s="5" customFormat="1" ht="12.75">
      <c r="F77" s="6">
        <v>41</v>
      </c>
      <c r="G77" s="4" t="str">
        <f>IF(ISBLANK(G27), "", G27)</f>
        <v/>
      </c>
      <c r="H77" s="8">
        <f>SUM($G$37:G77)</f>
        <v>0</v>
      </c>
    </row>
    <row r="78" spans="6:8" s="5" customFormat="1" ht="12.75">
      <c r="F78" s="4">
        <v>42</v>
      </c>
      <c r="G78" s="4" t="str">
        <f>IF(ISBLANK(H27), "", H27)</f>
        <v/>
      </c>
      <c r="H78" s="8">
        <f>SUM($G$37:G78)</f>
        <v>0</v>
      </c>
    </row>
    <row r="79" spans="6:8" s="5" customFormat="1" ht="12.75">
      <c r="F79" s="6">
        <v>43</v>
      </c>
      <c r="H79" s="8">
        <f>SUM($G$37:G79)</f>
        <v>0</v>
      </c>
    </row>
    <row r="80" spans="6:8" s="5" customFormat="1" ht="12.75">
      <c r="F80" s="4">
        <v>44</v>
      </c>
      <c r="H80" s="8">
        <f>SUM($G$37:G80)</f>
        <v>0</v>
      </c>
    </row>
    <row r="81" spans="6:8" s="5" customFormat="1" ht="12.75">
      <c r="F81" s="6">
        <v>45</v>
      </c>
      <c r="H81" s="8">
        <f>SUM($G$37:G81)</f>
        <v>0</v>
      </c>
    </row>
    <row r="82" spans="6:8" s="5" customFormat="1" ht="12.75">
      <c r="F82" s="4">
        <v>46</v>
      </c>
      <c r="H82" s="8">
        <f>SUM($G$37:G82)</f>
        <v>0</v>
      </c>
    </row>
    <row r="83" spans="6:8" s="5" customFormat="1" ht="12.75">
      <c r="F83" s="6">
        <v>47</v>
      </c>
      <c r="H83" s="8">
        <f>SUM($G$37:G83)</f>
        <v>0</v>
      </c>
    </row>
    <row r="84" spans="6:8" s="5" customFormat="1" ht="12.75">
      <c r="F84" s="4">
        <v>48</v>
      </c>
      <c r="H84" s="8">
        <f>SUM($G$37:G84)</f>
        <v>0</v>
      </c>
    </row>
    <row r="85" spans="6:8" s="5" customFormat="1" ht="12.75">
      <c r="F85" s="6">
        <v>49</v>
      </c>
      <c r="H85" s="8">
        <f>SUM($G$37:G85)</f>
        <v>0</v>
      </c>
    </row>
    <row r="86" spans="6:8" s="5" customFormat="1" ht="12.75">
      <c r="H86" s="34"/>
    </row>
  </sheetData>
  <sheetProtection algorithmName="SHA-512" hashValue="iVz3+B6e+3XfLYvjZd8krGuHXcupXRDt3KzdCKrexGg5VhB5xAp2q55UE3ut58Y/de6b9lQjlR+EVy2z5k+9Qg==" saltValue="TAYVELOFHKUPNaj8Y/SwXg==" spinCount="100000" sheet="1" objects="1" scenarios="1" selectLockedCells="1"/>
  <mergeCells count="62">
    <mergeCell ref="B2:V2"/>
    <mergeCell ref="B3:D3"/>
    <mergeCell ref="F3:H3"/>
    <mergeCell ref="J3:V3"/>
    <mergeCell ref="B7:B9"/>
    <mergeCell ref="C7:C9"/>
    <mergeCell ref="D7:D9"/>
    <mergeCell ref="E7:E9"/>
    <mergeCell ref="F7:F9"/>
    <mergeCell ref="G7:G9"/>
    <mergeCell ref="H7:H9"/>
    <mergeCell ref="B11:B13"/>
    <mergeCell ref="C11:C13"/>
    <mergeCell ref="D11:D13"/>
    <mergeCell ref="E11:E13"/>
    <mergeCell ref="F11:F13"/>
    <mergeCell ref="G11:G13"/>
    <mergeCell ref="H11:H13"/>
    <mergeCell ref="H15:H17"/>
    <mergeCell ref="B19:B21"/>
    <mergeCell ref="C19:C21"/>
    <mergeCell ref="D19:D21"/>
    <mergeCell ref="E19:E21"/>
    <mergeCell ref="F19:F21"/>
    <mergeCell ref="G19:G21"/>
    <mergeCell ref="H19:H21"/>
    <mergeCell ref="B15:B17"/>
    <mergeCell ref="C15:C17"/>
    <mergeCell ref="D15:D17"/>
    <mergeCell ref="E15:E17"/>
    <mergeCell ref="F15:F17"/>
    <mergeCell ref="G15:G17"/>
    <mergeCell ref="H23:H25"/>
    <mergeCell ref="B27:B29"/>
    <mergeCell ref="C27:C29"/>
    <mergeCell ref="D27:D29"/>
    <mergeCell ref="E27:E29"/>
    <mergeCell ref="F27:F29"/>
    <mergeCell ref="G27:G29"/>
    <mergeCell ref="H27:H29"/>
    <mergeCell ref="B23:B25"/>
    <mergeCell ref="C23:C25"/>
    <mergeCell ref="D23:D25"/>
    <mergeCell ref="E23:E25"/>
    <mergeCell ref="F23:F25"/>
    <mergeCell ref="G23:G25"/>
    <mergeCell ref="B30:E33"/>
    <mergeCell ref="F30:H33"/>
    <mergeCell ref="J30:K33"/>
    <mergeCell ref="M30:N33"/>
    <mergeCell ref="P30:R33"/>
    <mergeCell ref="J56:K56"/>
    <mergeCell ref="J28:K29"/>
    <mergeCell ref="M28:N29"/>
    <mergeCell ref="P28:R29"/>
    <mergeCell ref="T28:V29"/>
    <mergeCell ref="T30:V33"/>
    <mergeCell ref="J49:K49"/>
    <mergeCell ref="J50:K50"/>
    <mergeCell ref="J52:K52"/>
    <mergeCell ref="J53:K53"/>
    <mergeCell ref="J55:K55"/>
  </mergeCells>
  <conditionalFormatting sqref="B7 B27:H29">
    <cfRule type="cellIs" dxfId="175" priority="13" operator="greaterThan">
      <formula>0</formula>
    </cfRule>
    <cfRule type="cellIs" dxfId="174" priority="14" operator="lessThan">
      <formula>0</formula>
    </cfRule>
  </conditionalFormatting>
  <conditionalFormatting sqref="B6:H6 B10:H10 B14:H14 B18:H18 B22:H22 B26:H26">
    <cfRule type="expression" dxfId="173" priority="11">
      <formula>MONTH(B6)&lt;&gt;MONTH($C$36)</formula>
    </cfRule>
    <cfRule type="expression" dxfId="172" priority="12">
      <formula>MONTH(B6)&lt;&gt;MONTH($B$35)</formula>
    </cfRule>
  </conditionalFormatting>
  <conditionalFormatting sqref="B11:H13">
    <cfRule type="cellIs" dxfId="171" priority="7" operator="greaterThan">
      <formula>0</formula>
    </cfRule>
    <cfRule type="cellIs" dxfId="170" priority="8" operator="lessThan">
      <formula>0</formula>
    </cfRule>
  </conditionalFormatting>
  <conditionalFormatting sqref="B15:H17">
    <cfRule type="cellIs" dxfId="169" priority="5" operator="greaterThan">
      <formula>0</formula>
    </cfRule>
    <cfRule type="cellIs" dxfId="168" priority="6" operator="lessThan">
      <formula>0</formula>
    </cfRule>
  </conditionalFormatting>
  <conditionalFormatting sqref="B19:H21">
    <cfRule type="cellIs" dxfId="167" priority="3" operator="greaterThan">
      <formula>0</formula>
    </cfRule>
    <cfRule type="cellIs" dxfId="166" priority="4" operator="lessThan">
      <formula>0</formula>
    </cfRule>
  </conditionalFormatting>
  <conditionalFormatting sqref="B23:H25">
    <cfRule type="cellIs" dxfId="165" priority="1" operator="greaterThan">
      <formula>0</formula>
    </cfRule>
    <cfRule type="cellIs" dxfId="164" priority="2" operator="lessThan">
      <formula>0</formula>
    </cfRule>
  </conditionalFormatting>
  <conditionalFormatting sqref="C7:H9">
    <cfRule type="cellIs" dxfId="163" priority="9" operator="greaterThan">
      <formula>0</formula>
    </cfRule>
    <cfRule type="cellIs" dxfId="162" priority="10" operator="lessThan">
      <formula>0</formula>
    </cfRule>
  </conditionalFormatting>
  <conditionalFormatting sqref="F30:H33">
    <cfRule type="cellIs" dxfId="161" priority="15" operator="greaterThan">
      <formula>0</formula>
    </cfRule>
    <cfRule type="cellIs" dxfId="160" priority="16" operator="lessThan">
      <formula>0</formula>
    </cfRule>
  </conditionalFormatting>
  <dataValidations count="3">
    <dataValidation type="list" allowBlank="1" showErrorMessage="1" sqref="C38" xr:uid="{0958B616-8B0E-4953-8C8F-52A8E9B123F7}">
      <formula1>$C$40:$C$46</formula1>
    </dataValidation>
    <dataValidation allowBlank="1" showErrorMessage="1" sqref="B3:D3" xr:uid="{1A3A8159-3494-4D73-9F01-1B83D72D0A6A}"/>
    <dataValidation allowBlank="1" showInputMessage="1" showErrorMessage="1" sqref="F3:H3" xr:uid="{8E25587B-E71C-4409-BAAA-C5332EFF4768}"/>
  </dataValidations>
  <pageMargins left="0" right="0" top="0" bottom="0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7C6A-B899-42D6-B17E-D352C9DB92C8}">
  <sheetPr codeName="Sheet4">
    <outlinePr summaryBelow="0" summaryRight="0"/>
  </sheetPr>
  <dimension ref="A1:Z86"/>
  <sheetViews>
    <sheetView showGridLines="0" zoomScale="70" zoomScaleNormal="70" workbookViewId="0">
      <selection activeCell="E15" sqref="E15:E17"/>
    </sheetView>
  </sheetViews>
  <sheetFormatPr defaultColWidth="12.5703125" defaultRowHeight="15.75" customHeight="1"/>
  <cols>
    <col min="1" max="1" width="6.42578125" style="25" customWidth="1"/>
    <col min="2" max="8" width="10.42578125" style="25" customWidth="1"/>
    <col min="9" max="9" width="1.140625" style="25" customWidth="1"/>
    <col min="10" max="22" width="10.42578125" style="25" customWidth="1"/>
    <col min="23" max="16384" width="12.5703125" style="25"/>
  </cols>
  <sheetData>
    <row r="1" spans="1:26" ht="7.5" customHeight="1">
      <c r="A1" s="26"/>
      <c r="B1" s="18"/>
      <c r="C1" s="18"/>
      <c r="D1" s="18"/>
      <c r="E1" s="18"/>
      <c r="F1" s="18"/>
      <c r="G1" s="18"/>
      <c r="H1" s="18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204.75" customHeight="1">
      <c r="A2" s="34"/>
      <c r="B2" s="52" t="e" vm="1">
        <v>#VALUE!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27"/>
      <c r="X2" s="27"/>
      <c r="Y2" s="27"/>
      <c r="Z2" s="27"/>
    </row>
    <row r="3" spans="1:26" ht="18.75" customHeight="1">
      <c r="A3" s="34"/>
      <c r="B3" s="66" t="s">
        <v>20</v>
      </c>
      <c r="C3" s="127"/>
      <c r="D3" s="127"/>
      <c r="E3" s="10"/>
      <c r="F3" s="67">
        <v>2024</v>
      </c>
      <c r="G3" s="127"/>
      <c r="H3" s="128"/>
      <c r="I3" s="11"/>
      <c r="J3" s="55" t="s">
        <v>1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2"/>
      <c r="W3" s="28"/>
      <c r="X3" s="28"/>
      <c r="Y3" s="28"/>
      <c r="Z3" s="28"/>
    </row>
    <row r="4" spans="1:26" ht="12.75">
      <c r="A4" s="29"/>
      <c r="B4" s="12" t="s">
        <v>2</v>
      </c>
      <c r="C4" s="13" t="s">
        <v>3</v>
      </c>
      <c r="D4" s="12" t="s">
        <v>4</v>
      </c>
      <c r="E4" s="13" t="s">
        <v>5</v>
      </c>
      <c r="F4" s="12" t="s">
        <v>6</v>
      </c>
      <c r="G4" s="13" t="s">
        <v>7</v>
      </c>
      <c r="H4" s="12" t="s">
        <v>8</v>
      </c>
      <c r="I4" s="14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30"/>
      <c r="X4" s="30"/>
      <c r="Y4" s="30"/>
      <c r="Z4" s="30"/>
    </row>
    <row r="5" spans="1:26" ht="12.75">
      <c r="A5" s="34"/>
      <c r="B5" s="17"/>
      <c r="C5" s="18"/>
      <c r="D5" s="18"/>
      <c r="E5" s="18"/>
      <c r="F5" s="18"/>
      <c r="G5" s="18"/>
      <c r="H5" s="18"/>
      <c r="I5" s="19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31"/>
      <c r="X5" s="31"/>
      <c r="Y5" s="31"/>
      <c r="Z5" s="31"/>
    </row>
    <row r="6" spans="1:26" ht="12" customHeight="1">
      <c r="A6" s="32"/>
      <c r="B6" s="1">
        <f>C36-WEEKDAY(C36,1)+1</f>
        <v>45347</v>
      </c>
      <c r="C6" s="2">
        <f>B6+1</f>
        <v>45348</v>
      </c>
      <c r="D6" s="2">
        <f t="shared" ref="D6:H6" si="0">C6+1</f>
        <v>45349</v>
      </c>
      <c r="E6" s="2">
        <f t="shared" si="0"/>
        <v>45350</v>
      </c>
      <c r="F6" s="2">
        <f t="shared" si="0"/>
        <v>45351</v>
      </c>
      <c r="G6" s="2">
        <f t="shared" si="0"/>
        <v>45352</v>
      </c>
      <c r="H6" s="3">
        <f t="shared" si="0"/>
        <v>45353</v>
      </c>
      <c r="I6" s="21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33"/>
      <c r="X6" s="33"/>
      <c r="Y6" s="33"/>
      <c r="Z6" s="33"/>
    </row>
    <row r="7" spans="1:26" ht="18" customHeight="1">
      <c r="A7" s="34"/>
      <c r="B7" s="64"/>
      <c r="C7" s="60"/>
      <c r="D7" s="60"/>
      <c r="E7" s="60"/>
      <c r="F7" s="60"/>
      <c r="G7" s="60"/>
      <c r="H7" s="58"/>
      <c r="I7" s="19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31"/>
      <c r="X7" s="31"/>
      <c r="Y7" s="31"/>
      <c r="Z7" s="31"/>
    </row>
    <row r="8" spans="1:26" ht="18" customHeight="1">
      <c r="A8" s="34"/>
      <c r="B8" s="59"/>
      <c r="C8" s="119"/>
      <c r="D8" s="119"/>
      <c r="E8" s="119"/>
      <c r="F8" s="119"/>
      <c r="G8" s="119"/>
      <c r="H8" s="120"/>
      <c r="I8" s="19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31"/>
      <c r="X8" s="31"/>
      <c r="Y8" s="31"/>
      <c r="Z8" s="31"/>
    </row>
    <row r="9" spans="1:26" ht="18" customHeight="1">
      <c r="A9" s="34"/>
      <c r="B9" s="65"/>
      <c r="C9" s="121"/>
      <c r="D9" s="121"/>
      <c r="E9" s="121"/>
      <c r="F9" s="121"/>
      <c r="G9" s="121"/>
      <c r="H9" s="122"/>
      <c r="I9" s="1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31"/>
      <c r="X9" s="31"/>
      <c r="Y9" s="31"/>
      <c r="Z9" s="31"/>
    </row>
    <row r="10" spans="1:26" ht="12" customHeight="1">
      <c r="A10" s="32"/>
      <c r="B10" s="1">
        <f>H6+1</f>
        <v>45354</v>
      </c>
      <c r="C10" s="2">
        <f t="shared" ref="C10:H10" si="1">B10+1</f>
        <v>45355</v>
      </c>
      <c r="D10" s="2">
        <f t="shared" si="1"/>
        <v>45356</v>
      </c>
      <c r="E10" s="2">
        <f t="shared" si="1"/>
        <v>45357</v>
      </c>
      <c r="F10" s="2">
        <f t="shared" si="1"/>
        <v>45358</v>
      </c>
      <c r="G10" s="2">
        <f t="shared" si="1"/>
        <v>45359</v>
      </c>
      <c r="H10" s="3">
        <f t="shared" si="1"/>
        <v>45360</v>
      </c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33"/>
      <c r="X10" s="33"/>
      <c r="Y10" s="33"/>
      <c r="Z10" s="33"/>
    </row>
    <row r="11" spans="1:26" ht="18" customHeight="1">
      <c r="A11" s="34"/>
      <c r="B11" s="59"/>
      <c r="C11" s="60"/>
      <c r="D11" s="60"/>
      <c r="E11" s="60"/>
      <c r="F11" s="60"/>
      <c r="G11" s="60"/>
      <c r="H11" s="58"/>
      <c r="I11" s="19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31"/>
      <c r="X11" s="31"/>
      <c r="Y11" s="31"/>
      <c r="Z11" s="31"/>
    </row>
    <row r="12" spans="1:26" ht="18" customHeight="1">
      <c r="A12" s="34"/>
      <c r="B12" s="123"/>
      <c r="C12" s="119"/>
      <c r="D12" s="119"/>
      <c r="E12" s="119"/>
      <c r="F12" s="119"/>
      <c r="G12" s="119"/>
      <c r="H12" s="120"/>
      <c r="I12" s="1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31"/>
      <c r="X12" s="31"/>
      <c r="Y12" s="31"/>
      <c r="Z12" s="31"/>
    </row>
    <row r="13" spans="1:26" ht="18" customHeight="1">
      <c r="A13" s="34"/>
      <c r="B13" s="124"/>
      <c r="C13" s="121"/>
      <c r="D13" s="121"/>
      <c r="E13" s="121"/>
      <c r="F13" s="121"/>
      <c r="G13" s="121"/>
      <c r="H13" s="122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31"/>
      <c r="X13" s="31"/>
      <c r="Y13" s="31"/>
      <c r="Z13" s="31"/>
    </row>
    <row r="14" spans="1:26" ht="12" customHeight="1">
      <c r="A14" s="32"/>
      <c r="B14" s="1">
        <f>H10+1</f>
        <v>45361</v>
      </c>
      <c r="C14" s="2">
        <f t="shared" ref="C14:H14" si="2">B14+1</f>
        <v>45362</v>
      </c>
      <c r="D14" s="2">
        <f t="shared" si="2"/>
        <v>45363</v>
      </c>
      <c r="E14" s="2">
        <f t="shared" si="2"/>
        <v>45364</v>
      </c>
      <c r="F14" s="2">
        <f t="shared" si="2"/>
        <v>45365</v>
      </c>
      <c r="G14" s="2">
        <f t="shared" si="2"/>
        <v>45366</v>
      </c>
      <c r="H14" s="3">
        <f t="shared" si="2"/>
        <v>45367</v>
      </c>
      <c r="I14" s="21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3"/>
      <c r="X14" s="33"/>
      <c r="Y14" s="33"/>
      <c r="Z14" s="33"/>
    </row>
    <row r="15" spans="1:26" ht="18" customHeight="1">
      <c r="A15" s="34"/>
      <c r="B15" s="59"/>
      <c r="C15" s="60"/>
      <c r="D15" s="60"/>
      <c r="E15" s="60"/>
      <c r="F15" s="60"/>
      <c r="G15" s="60"/>
      <c r="H15" s="58"/>
      <c r="I15" s="35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31"/>
      <c r="X15" s="31"/>
      <c r="Y15" s="31"/>
      <c r="Z15" s="31"/>
    </row>
    <row r="16" spans="1:26" ht="18" customHeight="1">
      <c r="A16" s="34"/>
      <c r="B16" s="123"/>
      <c r="C16" s="119"/>
      <c r="D16" s="119"/>
      <c r="E16" s="119"/>
      <c r="F16" s="119"/>
      <c r="G16" s="119"/>
      <c r="H16" s="120"/>
      <c r="I16" s="35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31"/>
      <c r="X16" s="31"/>
      <c r="Y16" s="31"/>
      <c r="Z16" s="31"/>
    </row>
    <row r="17" spans="1:26" ht="18" customHeight="1">
      <c r="A17" s="34"/>
      <c r="B17" s="124"/>
      <c r="C17" s="121"/>
      <c r="D17" s="121"/>
      <c r="E17" s="121"/>
      <c r="F17" s="121"/>
      <c r="G17" s="121"/>
      <c r="H17" s="122"/>
      <c r="I17" s="35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31"/>
      <c r="X17" s="31"/>
      <c r="Y17" s="31"/>
      <c r="Z17" s="31"/>
    </row>
    <row r="18" spans="1:26" ht="12" customHeight="1">
      <c r="A18" s="32"/>
      <c r="B18" s="1">
        <f>H14+1</f>
        <v>45368</v>
      </c>
      <c r="C18" s="2">
        <f t="shared" ref="C18:H18" si="3">B18+1</f>
        <v>45369</v>
      </c>
      <c r="D18" s="2">
        <f t="shared" si="3"/>
        <v>45370</v>
      </c>
      <c r="E18" s="2">
        <f t="shared" si="3"/>
        <v>45371</v>
      </c>
      <c r="F18" s="2">
        <f t="shared" si="3"/>
        <v>45372</v>
      </c>
      <c r="G18" s="2">
        <f t="shared" si="3"/>
        <v>45373</v>
      </c>
      <c r="H18" s="3">
        <f t="shared" si="3"/>
        <v>45374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33"/>
      <c r="X18" s="33"/>
      <c r="Y18" s="33"/>
      <c r="Z18" s="33"/>
    </row>
    <row r="19" spans="1:26" ht="18" customHeight="1">
      <c r="A19" s="34"/>
      <c r="B19" s="59"/>
      <c r="C19" s="60"/>
      <c r="D19" s="60"/>
      <c r="E19" s="60"/>
      <c r="F19" s="60"/>
      <c r="G19" s="60"/>
      <c r="H19" s="58"/>
      <c r="I19" s="19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31"/>
      <c r="X19" s="31"/>
      <c r="Y19" s="31"/>
      <c r="Z19" s="31"/>
    </row>
    <row r="20" spans="1:26" ht="18" customHeight="1">
      <c r="A20" s="34"/>
      <c r="B20" s="123"/>
      <c r="C20" s="119"/>
      <c r="D20" s="119"/>
      <c r="E20" s="119"/>
      <c r="F20" s="119"/>
      <c r="G20" s="119"/>
      <c r="H20" s="1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31"/>
      <c r="X20" s="31"/>
      <c r="Y20" s="31"/>
      <c r="Z20" s="31"/>
    </row>
    <row r="21" spans="1:26" ht="18" customHeight="1">
      <c r="A21" s="34"/>
      <c r="B21" s="124"/>
      <c r="C21" s="121"/>
      <c r="D21" s="121"/>
      <c r="E21" s="121"/>
      <c r="F21" s="121"/>
      <c r="G21" s="121"/>
      <c r="H21" s="122"/>
      <c r="I21" s="19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31"/>
      <c r="X21" s="31"/>
      <c r="Y21" s="31"/>
      <c r="Z21" s="31"/>
    </row>
    <row r="22" spans="1:26" ht="12" customHeight="1">
      <c r="A22" s="32"/>
      <c r="B22" s="1">
        <f>H18+1</f>
        <v>45375</v>
      </c>
      <c r="C22" s="2">
        <f t="shared" ref="C22:H22" si="4">B22+1</f>
        <v>45376</v>
      </c>
      <c r="D22" s="2">
        <f t="shared" si="4"/>
        <v>45377</v>
      </c>
      <c r="E22" s="2">
        <f t="shared" si="4"/>
        <v>45378</v>
      </c>
      <c r="F22" s="2">
        <f t="shared" si="4"/>
        <v>45379</v>
      </c>
      <c r="G22" s="2">
        <f t="shared" si="4"/>
        <v>45380</v>
      </c>
      <c r="H22" s="3">
        <f t="shared" si="4"/>
        <v>45381</v>
      </c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33"/>
      <c r="X22" s="33"/>
      <c r="Y22" s="33"/>
      <c r="Z22" s="33"/>
    </row>
    <row r="23" spans="1:26" ht="18" customHeight="1">
      <c r="A23" s="34"/>
      <c r="B23" s="59"/>
      <c r="C23" s="60"/>
      <c r="D23" s="60"/>
      <c r="E23" s="60"/>
      <c r="F23" s="60"/>
      <c r="G23" s="60"/>
      <c r="H23" s="58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31"/>
      <c r="X23" s="31"/>
      <c r="Y23" s="31"/>
      <c r="Z23" s="31"/>
    </row>
    <row r="24" spans="1:26" ht="18" customHeight="1">
      <c r="A24" s="34"/>
      <c r="B24" s="123"/>
      <c r="C24" s="119"/>
      <c r="D24" s="119"/>
      <c r="E24" s="119"/>
      <c r="F24" s="119"/>
      <c r="G24" s="119"/>
      <c r="H24" s="120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31"/>
      <c r="X24" s="31"/>
      <c r="Y24" s="31"/>
      <c r="Z24" s="31"/>
    </row>
    <row r="25" spans="1:26" ht="18" customHeight="1">
      <c r="A25" s="34"/>
      <c r="B25" s="124"/>
      <c r="C25" s="121"/>
      <c r="D25" s="121"/>
      <c r="E25" s="121"/>
      <c r="F25" s="121"/>
      <c r="G25" s="121"/>
      <c r="H25" s="122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31"/>
      <c r="X25" s="31"/>
      <c r="Y25" s="31"/>
      <c r="Z25" s="31"/>
    </row>
    <row r="26" spans="1:26" ht="12" customHeight="1">
      <c r="A26" s="32"/>
      <c r="B26" s="1">
        <f>H22+1</f>
        <v>45382</v>
      </c>
      <c r="C26" s="2">
        <f t="shared" ref="C26:H26" si="5">B26+1</f>
        <v>45383</v>
      </c>
      <c r="D26" s="2">
        <f t="shared" si="5"/>
        <v>45384</v>
      </c>
      <c r="E26" s="2">
        <f t="shared" si="5"/>
        <v>45385</v>
      </c>
      <c r="F26" s="2">
        <f t="shared" si="5"/>
        <v>45386</v>
      </c>
      <c r="G26" s="2">
        <f t="shared" si="5"/>
        <v>45387</v>
      </c>
      <c r="H26" s="3">
        <f t="shared" si="5"/>
        <v>45388</v>
      </c>
      <c r="I26" s="2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33"/>
      <c r="X26" s="33"/>
      <c r="Y26" s="33"/>
      <c r="Z26" s="33"/>
    </row>
    <row r="27" spans="1:26" ht="18" customHeight="1">
      <c r="A27" s="34"/>
      <c r="B27" s="59"/>
      <c r="C27" s="60"/>
      <c r="D27" s="60"/>
      <c r="E27" s="60"/>
      <c r="F27" s="60"/>
      <c r="G27" s="60"/>
      <c r="H27" s="61"/>
      <c r="I27" s="19"/>
      <c r="J27" s="23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31"/>
      <c r="X27" s="31"/>
      <c r="Y27" s="31"/>
      <c r="Z27" s="31"/>
    </row>
    <row r="28" spans="1:26" ht="18" customHeight="1">
      <c r="A28" s="34"/>
      <c r="B28" s="123"/>
      <c r="C28" s="119"/>
      <c r="D28" s="119"/>
      <c r="E28" s="119"/>
      <c r="F28" s="119"/>
      <c r="G28" s="119"/>
      <c r="H28" s="125"/>
      <c r="I28" s="19"/>
      <c r="J28" s="38" t="s">
        <v>9</v>
      </c>
      <c r="K28" s="80"/>
      <c r="L28" s="20"/>
      <c r="M28" s="39" t="s">
        <v>10</v>
      </c>
      <c r="N28" s="80"/>
      <c r="O28" s="20"/>
      <c r="P28" s="40" t="s">
        <v>11</v>
      </c>
      <c r="Q28" s="81"/>
      <c r="R28" s="82"/>
      <c r="S28" s="20"/>
      <c r="T28" s="41" t="e" vm="2">
        <v>#VALUE!</v>
      </c>
      <c r="U28" s="83"/>
      <c r="V28" s="84"/>
      <c r="W28" s="31"/>
      <c r="X28" s="31"/>
      <c r="Y28" s="31"/>
      <c r="Z28" s="31"/>
    </row>
    <row r="29" spans="1:26" ht="18" customHeight="1">
      <c r="A29" s="34"/>
      <c r="B29" s="124"/>
      <c r="C29" s="121"/>
      <c r="D29" s="121"/>
      <c r="E29" s="121"/>
      <c r="F29" s="121"/>
      <c r="G29" s="121"/>
      <c r="H29" s="126"/>
      <c r="I29" s="19"/>
      <c r="J29" s="86"/>
      <c r="K29" s="87"/>
      <c r="L29" s="20"/>
      <c r="M29" s="86"/>
      <c r="N29" s="87"/>
      <c r="O29" s="20"/>
      <c r="P29" s="88"/>
      <c r="Q29" s="89"/>
      <c r="R29" s="90"/>
      <c r="S29" s="20"/>
      <c r="T29" s="91"/>
      <c r="U29" s="92"/>
      <c r="V29" s="93"/>
      <c r="W29" s="31"/>
      <c r="X29" s="31"/>
      <c r="Y29" s="31"/>
      <c r="Z29" s="31"/>
    </row>
    <row r="30" spans="1:26" ht="11.25" customHeight="1">
      <c r="A30" s="34"/>
      <c r="B30" s="42" t="s">
        <v>12</v>
      </c>
      <c r="C30" s="94"/>
      <c r="D30" s="94"/>
      <c r="E30" s="94"/>
      <c r="F30" s="43">
        <f>J56</f>
        <v>0</v>
      </c>
      <c r="G30" s="95"/>
      <c r="H30" s="96"/>
      <c r="I30" s="20"/>
      <c r="J30" s="44">
        <f>J47</f>
        <v>0</v>
      </c>
      <c r="K30" s="97"/>
      <c r="L30" s="20"/>
      <c r="M30" s="45">
        <f>K47</f>
        <v>0</v>
      </c>
      <c r="N30" s="97"/>
      <c r="O30" s="20"/>
      <c r="P30" s="46" t="str">
        <f>J50</f>
        <v/>
      </c>
      <c r="Q30" s="98"/>
      <c r="R30" s="99"/>
      <c r="S30" s="20"/>
      <c r="T30" s="47" t="str">
        <f>J53</f>
        <v>🔥GLORIOUS🔥</v>
      </c>
      <c r="U30" s="100"/>
      <c r="V30" s="101"/>
      <c r="W30" s="31"/>
      <c r="X30" s="31"/>
      <c r="Y30" s="31"/>
      <c r="Z30" s="31"/>
    </row>
    <row r="31" spans="1:26" ht="11.25" customHeight="1">
      <c r="A31" s="34"/>
      <c r="B31" s="102"/>
      <c r="C31" s="94"/>
      <c r="D31" s="94"/>
      <c r="E31" s="94"/>
      <c r="F31" s="95"/>
      <c r="G31" s="95"/>
      <c r="H31" s="96"/>
      <c r="I31" s="20"/>
      <c r="J31" s="103"/>
      <c r="K31" s="99"/>
      <c r="L31" s="20"/>
      <c r="M31" s="103"/>
      <c r="N31" s="99"/>
      <c r="O31" s="20"/>
      <c r="P31" s="103"/>
      <c r="Q31" s="104"/>
      <c r="R31" s="99"/>
      <c r="S31" s="20"/>
      <c r="T31" s="105"/>
      <c r="U31" s="106"/>
      <c r="V31" s="101"/>
      <c r="W31" s="31"/>
      <c r="X31" s="31"/>
      <c r="Y31" s="31"/>
      <c r="Z31" s="31"/>
    </row>
    <row r="32" spans="1:26" ht="11.25" customHeight="1">
      <c r="A32" s="34"/>
      <c r="B32" s="102"/>
      <c r="C32" s="94"/>
      <c r="D32" s="94"/>
      <c r="E32" s="94"/>
      <c r="F32" s="95"/>
      <c r="G32" s="95"/>
      <c r="H32" s="96"/>
      <c r="I32" s="20"/>
      <c r="J32" s="103"/>
      <c r="K32" s="99"/>
      <c r="L32" s="20"/>
      <c r="M32" s="103"/>
      <c r="N32" s="99"/>
      <c r="O32" s="20"/>
      <c r="P32" s="103"/>
      <c r="Q32" s="104"/>
      <c r="R32" s="99"/>
      <c r="S32" s="20"/>
      <c r="T32" s="105"/>
      <c r="U32" s="106"/>
      <c r="V32" s="101"/>
      <c r="W32" s="31"/>
      <c r="X32" s="31"/>
      <c r="Y32" s="31"/>
      <c r="Z32" s="31"/>
    </row>
    <row r="33" spans="2:26" ht="11.25" customHeight="1">
      <c r="B33" s="107"/>
      <c r="C33" s="108"/>
      <c r="D33" s="108"/>
      <c r="E33" s="108"/>
      <c r="F33" s="109"/>
      <c r="G33" s="109"/>
      <c r="H33" s="110"/>
      <c r="I33" s="24"/>
      <c r="J33" s="111"/>
      <c r="K33" s="112"/>
      <c r="L33" s="24"/>
      <c r="M33" s="111"/>
      <c r="N33" s="112"/>
      <c r="O33" s="24"/>
      <c r="P33" s="111"/>
      <c r="Q33" s="113"/>
      <c r="R33" s="112"/>
      <c r="S33" s="24"/>
      <c r="T33" s="114"/>
      <c r="U33" s="115"/>
      <c r="V33" s="116"/>
      <c r="W33" s="31"/>
      <c r="X33" s="31"/>
      <c r="Y33" s="31"/>
      <c r="Z33" s="31"/>
    </row>
    <row r="34" spans="2:26" ht="12.75">
      <c r="B34" s="18"/>
      <c r="C34" s="18"/>
      <c r="D34" s="18"/>
      <c r="E34" s="18"/>
      <c r="F34" s="18"/>
      <c r="G34" s="18"/>
      <c r="H34" s="18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2:26" s="5" customFormat="1" ht="12.75" hidden="1">
      <c r="B35" s="4" t="e">
        <f ca="1">DATE(F3,_xludf.XMATCH(B3,B40:B51),1)</f>
        <v>#NAME?</v>
      </c>
      <c r="C35" s="4" t="e">
        <f ca="1">_xludf.XMATCH(C38,C40:C46)</f>
        <v>#NAME?</v>
      </c>
      <c r="F35" s="4" t="s">
        <v>13</v>
      </c>
      <c r="G35" s="4" t="s">
        <v>14</v>
      </c>
      <c r="H35" s="5" t="s">
        <v>15</v>
      </c>
    </row>
    <row r="36" spans="2:26" s="5" customFormat="1" ht="12.75">
      <c r="C36" s="5">
        <f>DATE(F3,MATCH(B3,B40:B52,0),1)</f>
        <v>45352</v>
      </c>
      <c r="F36" s="6"/>
      <c r="G36" s="4">
        <v>0</v>
      </c>
      <c r="I36" s="4"/>
      <c r="J36" s="6"/>
      <c r="M36" s="4"/>
    </row>
    <row r="37" spans="2:26" s="5" customFormat="1" ht="12.75">
      <c r="F37" s="6">
        <v>1</v>
      </c>
      <c r="G37" s="4" t="str">
        <f>IF(ISBLANK(B7), "", B7)</f>
        <v/>
      </c>
      <c r="H37" s="8" t="str">
        <f>IF(SUM($G$37:G37) = SUM($G$37:G37), "", SUM($G$37:G37))</f>
        <v/>
      </c>
      <c r="I37" s="4" t="s">
        <v>16</v>
      </c>
      <c r="J37" s="6">
        <f>SUMIF(G37:G85,"&gt;0")</f>
        <v>0</v>
      </c>
      <c r="M37" s="4"/>
    </row>
    <row r="38" spans="2:26" s="5" customFormat="1" ht="12.75">
      <c r="B38" s="7" t="s">
        <v>17</v>
      </c>
      <c r="C38" s="4" t="s">
        <v>2</v>
      </c>
      <c r="F38" s="4">
        <v>2</v>
      </c>
      <c r="G38" s="4" t="str">
        <f>IF(ISBLANK(C7), "", C7)</f>
        <v/>
      </c>
      <c r="H38" s="8">
        <f>SUM($G$37:G38)</f>
        <v>0</v>
      </c>
      <c r="I38" s="4" t="s">
        <v>18</v>
      </c>
      <c r="J38" s="4">
        <f>SUMIF(G37:G85,"&lt;0")</f>
        <v>0</v>
      </c>
    </row>
    <row r="39" spans="2:26" s="5" customFormat="1" ht="12.75">
      <c r="F39" s="6">
        <v>3</v>
      </c>
      <c r="G39" s="4" t="str">
        <f>IF(ISBLANK(D7), "", D7)</f>
        <v/>
      </c>
      <c r="H39" s="8">
        <f>SUM($G$37:G39)</f>
        <v>0</v>
      </c>
    </row>
    <row r="40" spans="2:26" s="5" customFormat="1" ht="12.75">
      <c r="B40" s="4" t="s">
        <v>0</v>
      </c>
      <c r="C40" s="4" t="s">
        <v>2</v>
      </c>
      <c r="F40" s="4">
        <v>4</v>
      </c>
      <c r="G40" s="4" t="str">
        <f>IF(ISBLANK(E7), "", E7)</f>
        <v/>
      </c>
      <c r="H40" s="8">
        <f>SUM($G$37:G40)</f>
        <v>0</v>
      </c>
    </row>
    <row r="41" spans="2:26" s="5" customFormat="1" ht="12.75">
      <c r="B41" s="4" t="s">
        <v>19</v>
      </c>
      <c r="C41" s="4" t="s">
        <v>3</v>
      </c>
      <c r="F41" s="6">
        <v>5</v>
      </c>
      <c r="G41" s="4" t="str">
        <f>IF(ISBLANK(F7), "", F7)</f>
        <v/>
      </c>
      <c r="H41" s="8">
        <f>SUM($G$37:G41)</f>
        <v>0</v>
      </c>
      <c r="J41" s="4" t="s">
        <v>16</v>
      </c>
      <c r="K41" s="4" t="s">
        <v>18</v>
      </c>
    </row>
    <row r="42" spans="2:26" s="5" customFormat="1" ht="12.75">
      <c r="B42" s="4" t="s">
        <v>20</v>
      </c>
      <c r="C42" s="4" t="s">
        <v>4</v>
      </c>
      <c r="F42" s="4">
        <v>6</v>
      </c>
      <c r="G42" s="4" t="str">
        <f>IF(ISBLANK(G7), "", G7)</f>
        <v/>
      </c>
      <c r="H42" s="8">
        <f>SUM($G$37:G42)</f>
        <v>0</v>
      </c>
      <c r="I42" s="6"/>
      <c r="J42" s="6">
        <f>SUMIF(G37:G85,"&gt;0")</f>
        <v>0</v>
      </c>
      <c r="K42" s="6">
        <f>SUMIF(G37:G85,"&lt;0")</f>
        <v>0</v>
      </c>
    </row>
    <row r="43" spans="2:26" s="5" customFormat="1" ht="12.75">
      <c r="B43" s="4" t="s">
        <v>21</v>
      </c>
      <c r="C43" s="4" t="s">
        <v>5</v>
      </c>
      <c r="F43" s="6">
        <v>7</v>
      </c>
      <c r="G43" s="4" t="str">
        <f>IF(ISBLANK(H7), "", H7)</f>
        <v/>
      </c>
      <c r="H43" s="8">
        <f>SUM($G$37:G43)</f>
        <v>0</v>
      </c>
    </row>
    <row r="44" spans="2:26" s="5" customFormat="1" ht="12.75">
      <c r="B44" s="4" t="s">
        <v>22</v>
      </c>
      <c r="C44" s="4" t="s">
        <v>6</v>
      </c>
      <c r="F44" s="4">
        <v>8</v>
      </c>
      <c r="G44" s="4" t="str">
        <f>IF(ISBLANK(B11), "", B11)</f>
        <v/>
      </c>
      <c r="H44" s="8">
        <f>SUM($G$37:G44)</f>
        <v>0</v>
      </c>
    </row>
    <row r="45" spans="2:26" s="5" customFormat="1" ht="12.75">
      <c r="B45" s="4" t="s">
        <v>23</v>
      </c>
      <c r="C45" s="4" t="s">
        <v>7</v>
      </c>
      <c r="F45" s="6">
        <v>9</v>
      </c>
      <c r="G45" s="4" t="str">
        <f>IF(ISBLANK(C11), "", C11)</f>
        <v/>
      </c>
      <c r="H45" s="8">
        <f>SUM($G$37:G45)</f>
        <v>0</v>
      </c>
    </row>
    <row r="46" spans="2:26" s="5" customFormat="1" ht="12.75">
      <c r="B46" s="4" t="s">
        <v>24</v>
      </c>
      <c r="C46" s="4" t="s">
        <v>8</v>
      </c>
      <c r="F46" s="4">
        <v>10</v>
      </c>
      <c r="G46" s="4" t="str">
        <f>IF(ISBLANK(D11), "", D11)</f>
        <v/>
      </c>
      <c r="H46" s="8">
        <f>SUM($G$37:G46)</f>
        <v>0</v>
      </c>
      <c r="J46" s="4" t="s">
        <v>9</v>
      </c>
      <c r="K46" s="4" t="s">
        <v>10</v>
      </c>
    </row>
    <row r="47" spans="2:26" s="5" customFormat="1" ht="12.75">
      <c r="B47" s="4" t="s">
        <v>25</v>
      </c>
      <c r="F47" s="6">
        <v>11</v>
      </c>
      <c r="G47" s="4">
        <f>E11</f>
        <v>0</v>
      </c>
      <c r="H47" s="8">
        <f>SUM($G$37:G47)</f>
        <v>0</v>
      </c>
      <c r="J47" s="4">
        <f>COUNTIF(G37:G78,"&gt;1")</f>
        <v>0</v>
      </c>
      <c r="K47" s="4">
        <f>COUNTIF(G37:G78,"&lt;0")</f>
        <v>0</v>
      </c>
    </row>
    <row r="48" spans="2:26" s="5" customFormat="1" ht="12.75">
      <c r="B48" s="4" t="s">
        <v>26</v>
      </c>
      <c r="F48" s="4">
        <v>12</v>
      </c>
      <c r="G48" s="4" t="str">
        <f>IF(ISBLANK(F11), "", F11)</f>
        <v/>
      </c>
      <c r="H48" s="8">
        <f>SUM($G$37:G48)</f>
        <v>0</v>
      </c>
    </row>
    <row r="49" spans="2:11" s="5" customFormat="1" ht="15.75" customHeight="1">
      <c r="B49" s="4" t="s">
        <v>27</v>
      </c>
      <c r="F49" s="6">
        <v>13</v>
      </c>
      <c r="G49" s="4" t="str">
        <f>IF(ISBLANK(G11), "", G11)</f>
        <v/>
      </c>
      <c r="H49" s="8">
        <f>SUM($G$37:G49)</f>
        <v>0</v>
      </c>
      <c r="J49" s="36" t="s">
        <v>28</v>
      </c>
      <c r="K49" s="36"/>
    </row>
    <row r="50" spans="2:11" s="5" customFormat="1" ht="12.75">
      <c r="B50" s="4" t="s">
        <v>29</v>
      </c>
      <c r="F50" s="4">
        <v>14</v>
      </c>
      <c r="G50" s="4" t="str">
        <f>IF(ISBLANK(H11), "", H11)</f>
        <v/>
      </c>
      <c r="H50" s="8">
        <f>SUM($G$37:G50)</f>
        <v>0</v>
      </c>
      <c r="J50" s="36" t="str">
        <f>IFERROR(COUNTIF(G37:G85,"&gt;0")/(COUNTIF(G37:G85,"&gt;0")+COUNTIF(G37:G85,"&lt;0"))*100, "")</f>
        <v/>
      </c>
      <c r="K50" s="36"/>
    </row>
    <row r="51" spans="2:11" s="5" customFormat="1" ht="12.75">
      <c r="B51" s="4" t="s">
        <v>30</v>
      </c>
      <c r="F51" s="6">
        <v>15</v>
      </c>
      <c r="G51" s="4" t="str">
        <f>IF(ISBLANK(B15), "", B15)</f>
        <v/>
      </c>
      <c r="H51" s="8">
        <f>SUM($G$37:G51)</f>
        <v>0</v>
      </c>
      <c r="J51" s="9"/>
      <c r="K51" s="9"/>
    </row>
    <row r="52" spans="2:11" s="5" customFormat="1" ht="15.75" customHeight="1">
      <c r="F52" s="4">
        <v>16</v>
      </c>
      <c r="G52" s="4" t="str">
        <f>IF(ISBLANK(C15), "", C15)</f>
        <v/>
      </c>
      <c r="H52" s="8">
        <f>SUM($G$37:G52)</f>
        <v>0</v>
      </c>
      <c r="J52" s="36" t="s">
        <v>31</v>
      </c>
      <c r="K52" s="36"/>
    </row>
    <row r="53" spans="2:11" s="5" customFormat="1" ht="12.75">
      <c r="F53" s="6">
        <v>17</v>
      </c>
      <c r="G53" s="4">
        <f>D15</f>
        <v>0</v>
      </c>
      <c r="H53" s="8">
        <f>SUM($G$37:G53)</f>
        <v>0</v>
      </c>
      <c r="J53" s="36" t="str">
        <f>IFERROR(IF(SUM(F30)&lt;0,"❗GOT A LOT OF WORK TO DO ❗",IF(P30&lt;30,"❗GOT A LOT OF WORK TO DO ❗",IF(P30&lt;80,"NEED MORE PRACTICE !!","🔥GLORIOUS🔥"))), "")</f>
        <v>🔥GLORIOUS🔥</v>
      </c>
      <c r="K53" s="36"/>
    </row>
    <row r="54" spans="2:11" s="5" customFormat="1" ht="12.75">
      <c r="F54" s="4">
        <v>18</v>
      </c>
      <c r="G54" s="4" t="str">
        <f>IF(ISBLANK(E15), "", E15)</f>
        <v/>
      </c>
      <c r="H54" s="8">
        <f>SUM($G$37:G54)</f>
        <v>0</v>
      </c>
    </row>
    <row r="55" spans="2:11" s="5" customFormat="1" ht="15.75" customHeight="1">
      <c r="F55" s="6">
        <v>19</v>
      </c>
      <c r="G55" s="4" t="str">
        <f>IF(ISBLANK(F15), "", F15)</f>
        <v/>
      </c>
      <c r="H55" s="8">
        <f>SUM($G$37:G55)</f>
        <v>0</v>
      </c>
      <c r="J55" s="37" t="s">
        <v>32</v>
      </c>
      <c r="K55" s="37"/>
    </row>
    <row r="56" spans="2:11" s="5" customFormat="1" ht="12.75">
      <c r="F56" s="4">
        <v>20</v>
      </c>
      <c r="G56" s="4" t="str">
        <f>IF(ISBLANK(G15), "", G15)</f>
        <v/>
      </c>
      <c r="H56" s="8">
        <f>SUM($G$37:G56)</f>
        <v>0</v>
      </c>
      <c r="J56" s="37">
        <f>SUM(B7:H9,B11:H13,B15:H17,B19:H21,B23:H25,B27:H29)</f>
        <v>0</v>
      </c>
      <c r="K56" s="37"/>
    </row>
    <row r="57" spans="2:11" s="5" customFormat="1" ht="12.75">
      <c r="F57" s="6">
        <v>21</v>
      </c>
      <c r="G57" s="4" t="str">
        <f>IF(ISBLANK(H15), "", H15)</f>
        <v/>
      </c>
      <c r="H57" s="8">
        <f>SUM($G$37:G57)</f>
        <v>0</v>
      </c>
    </row>
    <row r="58" spans="2:11" s="5" customFormat="1" ht="12.75">
      <c r="F58" s="4">
        <v>22</v>
      </c>
      <c r="G58" s="4" t="str">
        <f>IF(ISBLANK(B19), "", B19)</f>
        <v/>
      </c>
      <c r="H58" s="8">
        <f>SUM($G$37:G58)</f>
        <v>0</v>
      </c>
    </row>
    <row r="59" spans="2:11" s="5" customFormat="1" ht="12.75">
      <c r="F59" s="6">
        <v>23</v>
      </c>
      <c r="G59" s="4" t="str">
        <f>IF(ISBLANK(C19), "", C19)</f>
        <v/>
      </c>
      <c r="H59" s="8">
        <f>SUM($G$37:G59)</f>
        <v>0</v>
      </c>
    </row>
    <row r="60" spans="2:11" s="5" customFormat="1" ht="12.75">
      <c r="F60" s="4">
        <v>24</v>
      </c>
      <c r="G60" s="4" t="str">
        <f>IF(ISBLANK(D19), "", D19)</f>
        <v/>
      </c>
      <c r="H60" s="8">
        <f>SUM($G$37:G60)</f>
        <v>0</v>
      </c>
    </row>
    <row r="61" spans="2:11" s="5" customFormat="1" ht="12.75">
      <c r="F61" s="6">
        <v>25</v>
      </c>
      <c r="G61" s="4" t="str">
        <f>IF(ISBLANK(E19), "", E19)</f>
        <v/>
      </c>
      <c r="H61" s="8">
        <f>SUM($G$37:G61)</f>
        <v>0</v>
      </c>
    </row>
    <row r="62" spans="2:11" s="5" customFormat="1" ht="12.75">
      <c r="F62" s="4">
        <v>26</v>
      </c>
      <c r="G62" s="4" t="str">
        <f>IF(ISBLANK(F19), "", F19)</f>
        <v/>
      </c>
      <c r="H62" s="8">
        <f>SUM($G$37:G62)</f>
        <v>0</v>
      </c>
    </row>
    <row r="63" spans="2:11" s="5" customFormat="1" ht="12.75">
      <c r="F63" s="6">
        <v>27</v>
      </c>
      <c r="G63" s="4" t="str">
        <f>IF(ISBLANK(G19), "", G19)</f>
        <v/>
      </c>
      <c r="H63" s="8">
        <f>SUM($G$37:G63)</f>
        <v>0</v>
      </c>
    </row>
    <row r="64" spans="2:11" s="5" customFormat="1" ht="12.75">
      <c r="F64" s="4">
        <v>28</v>
      </c>
      <c r="G64" s="4" t="str">
        <f>IF(ISBLANK(H19), "", H19)</f>
        <v/>
      </c>
      <c r="H64" s="8">
        <f>SUM($G$37:G64)</f>
        <v>0</v>
      </c>
    </row>
    <row r="65" spans="6:8" s="5" customFormat="1" ht="12.75">
      <c r="F65" s="6">
        <v>29</v>
      </c>
      <c r="G65" s="4" t="str">
        <f>IF(ISBLANK(B23), "", B23)</f>
        <v/>
      </c>
      <c r="H65" s="8">
        <f>SUM($G$37:G65)</f>
        <v>0</v>
      </c>
    </row>
    <row r="66" spans="6:8" s="5" customFormat="1" ht="12.75">
      <c r="F66" s="4">
        <v>30</v>
      </c>
      <c r="G66" s="4" t="str">
        <f>IF(ISBLANK(C23), "", C23)</f>
        <v/>
      </c>
      <c r="H66" s="8">
        <f>SUM($G$37:G66)</f>
        <v>0</v>
      </c>
    </row>
    <row r="67" spans="6:8" s="5" customFormat="1" ht="12.75">
      <c r="F67" s="6">
        <v>31</v>
      </c>
      <c r="G67" s="4" t="str">
        <f>IF(ISBLANK(D23), "", D23)</f>
        <v/>
      </c>
      <c r="H67" s="8">
        <f>SUM($G$37:G67)</f>
        <v>0</v>
      </c>
    </row>
    <row r="68" spans="6:8" s="5" customFormat="1" ht="12.75">
      <c r="F68" s="4">
        <v>32</v>
      </c>
      <c r="G68" s="4" t="str">
        <f>IF(ISBLANK(E23), "", E23)</f>
        <v/>
      </c>
      <c r="H68" s="8">
        <f>SUM($G$37:G68)</f>
        <v>0</v>
      </c>
    </row>
    <row r="69" spans="6:8" s="5" customFormat="1" ht="12.75">
      <c r="F69" s="6">
        <v>33</v>
      </c>
      <c r="G69" s="4" t="str">
        <f>IF(ISBLANK(F23), "", F23)</f>
        <v/>
      </c>
      <c r="H69" s="8">
        <f>SUM($G$37:G69)</f>
        <v>0</v>
      </c>
    </row>
    <row r="70" spans="6:8" s="5" customFormat="1" ht="12.75">
      <c r="F70" s="4">
        <v>34</v>
      </c>
      <c r="G70" s="4" t="str">
        <f>IF(ISBLANK(G23), "", G23)</f>
        <v/>
      </c>
      <c r="H70" s="8">
        <f>SUM($G$37:G70)</f>
        <v>0</v>
      </c>
    </row>
    <row r="71" spans="6:8" s="5" customFormat="1" ht="12.75">
      <c r="F71" s="6">
        <v>35</v>
      </c>
      <c r="G71" s="4" t="str">
        <f>IF(ISBLANK(H23), "", H23)</f>
        <v/>
      </c>
      <c r="H71" s="8">
        <f>SUM($G$37:G71)</f>
        <v>0</v>
      </c>
    </row>
    <row r="72" spans="6:8" s="5" customFormat="1" ht="12.75">
      <c r="F72" s="4">
        <v>36</v>
      </c>
      <c r="G72" s="4" t="str">
        <f>IF(ISBLANK(B27), "", B27)</f>
        <v/>
      </c>
      <c r="H72" s="8">
        <f>SUM($G$37:G72)</f>
        <v>0</v>
      </c>
    </row>
    <row r="73" spans="6:8" s="5" customFormat="1" ht="12.75">
      <c r="F73" s="6">
        <v>37</v>
      </c>
      <c r="G73" s="4" t="str">
        <f>IF(ISBLANK(C27), "", C27)</f>
        <v/>
      </c>
      <c r="H73" s="8">
        <f>SUM($G$37:G73)</f>
        <v>0</v>
      </c>
    </row>
    <row r="74" spans="6:8" s="5" customFormat="1" ht="17.25" customHeight="1">
      <c r="F74" s="4">
        <v>38</v>
      </c>
      <c r="G74" s="4" t="str">
        <f>IF(ISBLANK(D27), "", D27)</f>
        <v/>
      </c>
      <c r="H74" s="8">
        <f>SUM($G$37:G74)</f>
        <v>0</v>
      </c>
    </row>
    <row r="75" spans="6:8" s="5" customFormat="1" ht="12.75">
      <c r="F75" s="6">
        <v>39</v>
      </c>
      <c r="G75" s="4" t="str">
        <f>IF(ISBLANK(E27), "", E27)</f>
        <v/>
      </c>
      <c r="H75" s="8">
        <f>SUM($G$37:G75)</f>
        <v>0</v>
      </c>
    </row>
    <row r="76" spans="6:8" s="5" customFormat="1" ht="12.75">
      <c r="F76" s="4">
        <v>40</v>
      </c>
      <c r="G76" s="4" t="str">
        <f>IF(ISBLANK(F27), "", F27)</f>
        <v/>
      </c>
      <c r="H76" s="8">
        <f>SUM($G$37:G76)</f>
        <v>0</v>
      </c>
    </row>
    <row r="77" spans="6:8" s="5" customFormat="1" ht="12.75">
      <c r="F77" s="6">
        <v>41</v>
      </c>
      <c r="G77" s="4" t="str">
        <f>IF(ISBLANK(G27), "", G27)</f>
        <v/>
      </c>
      <c r="H77" s="8">
        <f>SUM($G$37:G77)</f>
        <v>0</v>
      </c>
    </row>
    <row r="78" spans="6:8" s="5" customFormat="1" ht="12.75">
      <c r="F78" s="4">
        <v>42</v>
      </c>
      <c r="G78" s="4" t="str">
        <f>IF(ISBLANK(H27), "", H27)</f>
        <v/>
      </c>
      <c r="H78" s="8">
        <f>SUM($G$37:G78)</f>
        <v>0</v>
      </c>
    </row>
    <row r="79" spans="6:8" s="5" customFormat="1" ht="12.75">
      <c r="F79" s="6">
        <v>43</v>
      </c>
      <c r="H79" s="8">
        <f>SUM($G$37:G79)</f>
        <v>0</v>
      </c>
    </row>
    <row r="80" spans="6:8" s="5" customFormat="1" ht="12.75">
      <c r="F80" s="4">
        <v>44</v>
      </c>
      <c r="H80" s="8">
        <f>SUM($G$37:G80)</f>
        <v>0</v>
      </c>
    </row>
    <row r="81" spans="6:8" s="5" customFormat="1" ht="12.75">
      <c r="F81" s="6">
        <v>45</v>
      </c>
      <c r="H81" s="8">
        <f>SUM($G$37:G81)</f>
        <v>0</v>
      </c>
    </row>
    <row r="82" spans="6:8" s="5" customFormat="1" ht="12.75">
      <c r="F82" s="4">
        <v>46</v>
      </c>
      <c r="H82" s="8">
        <f>SUM($G$37:G82)</f>
        <v>0</v>
      </c>
    </row>
    <row r="83" spans="6:8" s="5" customFormat="1" ht="12.75">
      <c r="F83" s="6">
        <v>47</v>
      </c>
      <c r="H83" s="8">
        <f>SUM($G$37:G83)</f>
        <v>0</v>
      </c>
    </row>
    <row r="84" spans="6:8" s="5" customFormat="1" ht="12.75">
      <c r="F84" s="4">
        <v>48</v>
      </c>
      <c r="H84" s="8">
        <f>SUM($G$37:G84)</f>
        <v>0</v>
      </c>
    </row>
    <row r="85" spans="6:8" s="5" customFormat="1" ht="12.75">
      <c r="F85" s="6">
        <v>49</v>
      </c>
      <c r="H85" s="8">
        <f>SUM($G$37:G85)</f>
        <v>0</v>
      </c>
    </row>
    <row r="86" spans="6:8" s="5" customFormat="1" ht="12.75">
      <c r="H86" s="34"/>
    </row>
  </sheetData>
  <sheetProtection algorithmName="SHA-512" hashValue="MvZvOleZwgxOeXKDkFTyBFaj77W/FBOzVkQTNesIGz9LzBtM40bDkv+b9puZtRRa61h/1SZG6QQgtluyWSDpSQ==" saltValue="Pv6a06xCOpZ8IhOr5U3tdw==" spinCount="100000" sheet="1" objects="1" scenarios="1" selectLockedCells="1"/>
  <mergeCells count="62">
    <mergeCell ref="B2:V2"/>
    <mergeCell ref="B3:D3"/>
    <mergeCell ref="F3:H3"/>
    <mergeCell ref="J3:V3"/>
    <mergeCell ref="B7:B9"/>
    <mergeCell ref="C7:C9"/>
    <mergeCell ref="D7:D9"/>
    <mergeCell ref="E7:E9"/>
    <mergeCell ref="F7:F9"/>
    <mergeCell ref="G7:G9"/>
    <mergeCell ref="H7:H9"/>
    <mergeCell ref="B11:B13"/>
    <mergeCell ref="C11:C13"/>
    <mergeCell ref="D11:D13"/>
    <mergeCell ref="E11:E13"/>
    <mergeCell ref="F11:F13"/>
    <mergeCell ref="G11:G13"/>
    <mergeCell ref="H11:H13"/>
    <mergeCell ref="H15:H17"/>
    <mergeCell ref="B19:B21"/>
    <mergeCell ref="C19:C21"/>
    <mergeCell ref="D19:D21"/>
    <mergeCell ref="E19:E21"/>
    <mergeCell ref="F19:F21"/>
    <mergeCell ref="G19:G21"/>
    <mergeCell ref="H19:H21"/>
    <mergeCell ref="B15:B17"/>
    <mergeCell ref="C15:C17"/>
    <mergeCell ref="D15:D17"/>
    <mergeCell ref="E15:E17"/>
    <mergeCell ref="F15:F17"/>
    <mergeCell ref="G15:G17"/>
    <mergeCell ref="H23:H25"/>
    <mergeCell ref="B27:B29"/>
    <mergeCell ref="C27:C29"/>
    <mergeCell ref="D27:D29"/>
    <mergeCell ref="E27:E29"/>
    <mergeCell ref="F27:F29"/>
    <mergeCell ref="G27:G29"/>
    <mergeCell ref="H27:H29"/>
    <mergeCell ref="B23:B25"/>
    <mergeCell ref="C23:C25"/>
    <mergeCell ref="D23:D25"/>
    <mergeCell ref="E23:E25"/>
    <mergeCell ref="F23:F25"/>
    <mergeCell ref="G23:G25"/>
    <mergeCell ref="B30:E33"/>
    <mergeCell ref="F30:H33"/>
    <mergeCell ref="J30:K33"/>
    <mergeCell ref="M30:N33"/>
    <mergeCell ref="P30:R33"/>
    <mergeCell ref="J56:K56"/>
    <mergeCell ref="J28:K29"/>
    <mergeCell ref="M28:N29"/>
    <mergeCell ref="P28:R29"/>
    <mergeCell ref="T28:V29"/>
    <mergeCell ref="T30:V33"/>
    <mergeCell ref="J49:K49"/>
    <mergeCell ref="J50:K50"/>
    <mergeCell ref="J52:K52"/>
    <mergeCell ref="J53:K53"/>
    <mergeCell ref="J55:K55"/>
  </mergeCells>
  <conditionalFormatting sqref="B7 B27:H29">
    <cfRule type="cellIs" dxfId="159" priority="13" operator="greaterThan">
      <formula>0</formula>
    </cfRule>
    <cfRule type="cellIs" dxfId="158" priority="14" operator="lessThan">
      <formula>0</formula>
    </cfRule>
  </conditionalFormatting>
  <conditionalFormatting sqref="B6:H6 B10:H10 B14:H14 B18:H18 B22:H22 B26:H26">
    <cfRule type="expression" dxfId="157" priority="11">
      <formula>MONTH(B6)&lt;&gt;MONTH($C$36)</formula>
    </cfRule>
    <cfRule type="expression" dxfId="156" priority="12">
      <formula>MONTH(B6)&lt;&gt;MONTH($B$35)</formula>
    </cfRule>
  </conditionalFormatting>
  <conditionalFormatting sqref="B11:H13">
    <cfRule type="cellIs" dxfId="155" priority="7" operator="greaterThan">
      <formula>0</formula>
    </cfRule>
    <cfRule type="cellIs" dxfId="154" priority="8" operator="lessThan">
      <formula>0</formula>
    </cfRule>
  </conditionalFormatting>
  <conditionalFormatting sqref="B15:H17">
    <cfRule type="cellIs" dxfId="153" priority="5" operator="greaterThan">
      <formula>0</formula>
    </cfRule>
    <cfRule type="cellIs" dxfId="152" priority="6" operator="lessThan">
      <formula>0</formula>
    </cfRule>
  </conditionalFormatting>
  <conditionalFormatting sqref="B19:H21">
    <cfRule type="cellIs" dxfId="151" priority="3" operator="greaterThan">
      <formula>0</formula>
    </cfRule>
    <cfRule type="cellIs" dxfId="150" priority="4" operator="lessThan">
      <formula>0</formula>
    </cfRule>
  </conditionalFormatting>
  <conditionalFormatting sqref="B23:H25">
    <cfRule type="cellIs" dxfId="149" priority="1" operator="greaterThan">
      <formula>0</formula>
    </cfRule>
    <cfRule type="cellIs" dxfId="148" priority="2" operator="lessThan">
      <formula>0</formula>
    </cfRule>
  </conditionalFormatting>
  <conditionalFormatting sqref="C7:H9">
    <cfRule type="cellIs" dxfId="147" priority="9" operator="greaterThan">
      <formula>0</formula>
    </cfRule>
    <cfRule type="cellIs" dxfId="146" priority="10" operator="lessThan">
      <formula>0</formula>
    </cfRule>
  </conditionalFormatting>
  <conditionalFormatting sqref="F30:H33">
    <cfRule type="cellIs" dxfId="145" priority="15" operator="greaterThan">
      <formula>0</formula>
    </cfRule>
    <cfRule type="cellIs" dxfId="144" priority="16" operator="lessThan">
      <formula>0</formula>
    </cfRule>
  </conditionalFormatting>
  <dataValidations count="3">
    <dataValidation allowBlank="1" showInputMessage="1" showErrorMessage="1" sqref="F3:H3" xr:uid="{F5E76B02-414C-4B04-90AA-CAEB001C8CE1}"/>
    <dataValidation allowBlank="1" showErrorMessage="1" sqref="B3:D3" xr:uid="{AFC1E54D-C2D7-4721-9D22-164E4E842269}"/>
    <dataValidation type="list" allowBlank="1" showErrorMessage="1" sqref="C38" xr:uid="{DC470199-CC37-45AA-A7F3-BEAE387D6507}">
      <formula1>$C$40:$C$46</formula1>
    </dataValidation>
  </dataValidations>
  <pageMargins left="0" right="0" top="0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EC22D-B6A5-4DA0-A6B5-92B815BA3AE9}">
  <sheetPr codeName="Sheet5">
    <outlinePr summaryBelow="0" summaryRight="0"/>
  </sheetPr>
  <dimension ref="A1:Z86"/>
  <sheetViews>
    <sheetView showGridLines="0" zoomScale="70" zoomScaleNormal="70" workbookViewId="0">
      <selection activeCell="E15" sqref="E15:E17"/>
    </sheetView>
  </sheetViews>
  <sheetFormatPr defaultColWidth="12.5703125" defaultRowHeight="15.75" customHeight="1"/>
  <cols>
    <col min="1" max="1" width="6.42578125" style="25" customWidth="1"/>
    <col min="2" max="8" width="10.42578125" style="25" customWidth="1"/>
    <col min="9" max="9" width="1.140625" style="25" customWidth="1"/>
    <col min="10" max="22" width="10.42578125" style="25" customWidth="1"/>
    <col min="23" max="16384" width="12.5703125" style="25"/>
  </cols>
  <sheetData>
    <row r="1" spans="1:26" ht="7.5" customHeight="1">
      <c r="A1" s="26"/>
      <c r="B1" s="18"/>
      <c r="C1" s="18"/>
      <c r="D1" s="18"/>
      <c r="E1" s="18"/>
      <c r="F1" s="18"/>
      <c r="G1" s="18"/>
      <c r="H1" s="18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204.75" customHeight="1">
      <c r="A2" s="34"/>
      <c r="B2" s="52" t="e" vm="1">
        <v>#VALUE!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27"/>
      <c r="X2" s="27"/>
      <c r="Y2" s="27"/>
      <c r="Z2" s="27"/>
    </row>
    <row r="3" spans="1:26" ht="18.75" customHeight="1">
      <c r="A3" s="34"/>
      <c r="B3" s="66" t="s">
        <v>21</v>
      </c>
      <c r="C3" s="127"/>
      <c r="D3" s="127"/>
      <c r="E3" s="10"/>
      <c r="F3" s="67">
        <v>2024</v>
      </c>
      <c r="G3" s="127"/>
      <c r="H3" s="128"/>
      <c r="I3" s="11"/>
      <c r="J3" s="55" t="s">
        <v>1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2"/>
      <c r="W3" s="28"/>
      <c r="X3" s="28"/>
      <c r="Y3" s="28"/>
      <c r="Z3" s="28"/>
    </row>
    <row r="4" spans="1:26" ht="12.75">
      <c r="A4" s="29"/>
      <c r="B4" s="12" t="s">
        <v>2</v>
      </c>
      <c r="C4" s="13" t="s">
        <v>3</v>
      </c>
      <c r="D4" s="12" t="s">
        <v>4</v>
      </c>
      <c r="E4" s="13" t="s">
        <v>5</v>
      </c>
      <c r="F4" s="12" t="s">
        <v>6</v>
      </c>
      <c r="G4" s="13" t="s">
        <v>7</v>
      </c>
      <c r="H4" s="12" t="s">
        <v>8</v>
      </c>
      <c r="I4" s="14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30"/>
      <c r="X4" s="30"/>
      <c r="Y4" s="30"/>
      <c r="Z4" s="30"/>
    </row>
    <row r="5" spans="1:26" ht="12.75">
      <c r="A5" s="34"/>
      <c r="B5" s="17"/>
      <c r="C5" s="18"/>
      <c r="D5" s="18"/>
      <c r="E5" s="18"/>
      <c r="F5" s="18"/>
      <c r="G5" s="18"/>
      <c r="H5" s="18"/>
      <c r="I5" s="19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31"/>
      <c r="X5" s="31"/>
      <c r="Y5" s="31"/>
      <c r="Z5" s="31"/>
    </row>
    <row r="6" spans="1:26" ht="12" customHeight="1">
      <c r="A6" s="32"/>
      <c r="B6" s="1">
        <f>C36-WEEKDAY(C36,1)+1</f>
        <v>45382</v>
      </c>
      <c r="C6" s="2">
        <f>B6+1</f>
        <v>45383</v>
      </c>
      <c r="D6" s="2">
        <f t="shared" ref="D6:H6" si="0">C6+1</f>
        <v>45384</v>
      </c>
      <c r="E6" s="2">
        <f t="shared" si="0"/>
        <v>45385</v>
      </c>
      <c r="F6" s="2">
        <f t="shared" si="0"/>
        <v>45386</v>
      </c>
      <c r="G6" s="2">
        <f t="shared" si="0"/>
        <v>45387</v>
      </c>
      <c r="H6" s="3">
        <f t="shared" si="0"/>
        <v>45388</v>
      </c>
      <c r="I6" s="21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33"/>
      <c r="X6" s="33"/>
      <c r="Y6" s="33"/>
      <c r="Z6" s="33"/>
    </row>
    <row r="7" spans="1:26" ht="18" customHeight="1">
      <c r="A7" s="34"/>
      <c r="B7" s="64"/>
      <c r="C7" s="60"/>
      <c r="D7" s="60"/>
      <c r="E7" s="60"/>
      <c r="F7" s="60"/>
      <c r="G7" s="60"/>
      <c r="H7" s="58"/>
      <c r="I7" s="19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31"/>
      <c r="X7" s="31"/>
      <c r="Y7" s="31"/>
      <c r="Z7" s="31"/>
    </row>
    <row r="8" spans="1:26" ht="18" customHeight="1">
      <c r="A8" s="34"/>
      <c r="B8" s="59"/>
      <c r="C8" s="119"/>
      <c r="D8" s="119"/>
      <c r="E8" s="119"/>
      <c r="F8" s="119"/>
      <c r="G8" s="119"/>
      <c r="H8" s="120"/>
      <c r="I8" s="19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31"/>
      <c r="X8" s="31"/>
      <c r="Y8" s="31"/>
      <c r="Z8" s="31"/>
    </row>
    <row r="9" spans="1:26" ht="18" customHeight="1">
      <c r="A9" s="34"/>
      <c r="B9" s="65"/>
      <c r="C9" s="121"/>
      <c r="D9" s="121"/>
      <c r="E9" s="121"/>
      <c r="F9" s="121"/>
      <c r="G9" s="121"/>
      <c r="H9" s="122"/>
      <c r="I9" s="1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31"/>
      <c r="X9" s="31"/>
      <c r="Y9" s="31"/>
      <c r="Z9" s="31"/>
    </row>
    <row r="10" spans="1:26" ht="12" customHeight="1">
      <c r="A10" s="32"/>
      <c r="B10" s="1">
        <f>H6+1</f>
        <v>45389</v>
      </c>
      <c r="C10" s="2">
        <f t="shared" ref="C10:H10" si="1">B10+1</f>
        <v>45390</v>
      </c>
      <c r="D10" s="2">
        <f t="shared" si="1"/>
        <v>45391</v>
      </c>
      <c r="E10" s="2">
        <f t="shared" si="1"/>
        <v>45392</v>
      </c>
      <c r="F10" s="2">
        <f t="shared" si="1"/>
        <v>45393</v>
      </c>
      <c r="G10" s="2">
        <f t="shared" si="1"/>
        <v>45394</v>
      </c>
      <c r="H10" s="3">
        <f t="shared" si="1"/>
        <v>45395</v>
      </c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33"/>
      <c r="X10" s="33"/>
      <c r="Y10" s="33"/>
      <c r="Z10" s="33"/>
    </row>
    <row r="11" spans="1:26" ht="18" customHeight="1">
      <c r="A11" s="34"/>
      <c r="B11" s="59"/>
      <c r="C11" s="60"/>
      <c r="D11" s="60"/>
      <c r="E11" s="60"/>
      <c r="F11" s="60"/>
      <c r="G11" s="60"/>
      <c r="H11" s="58"/>
      <c r="I11" s="19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31"/>
      <c r="X11" s="31"/>
      <c r="Y11" s="31"/>
      <c r="Z11" s="31"/>
    </row>
    <row r="12" spans="1:26" ht="18" customHeight="1">
      <c r="A12" s="34"/>
      <c r="B12" s="123"/>
      <c r="C12" s="119"/>
      <c r="D12" s="119"/>
      <c r="E12" s="119"/>
      <c r="F12" s="119"/>
      <c r="G12" s="119"/>
      <c r="H12" s="120"/>
      <c r="I12" s="1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31"/>
      <c r="X12" s="31"/>
      <c r="Y12" s="31"/>
      <c r="Z12" s="31"/>
    </row>
    <row r="13" spans="1:26" ht="18" customHeight="1">
      <c r="A13" s="34"/>
      <c r="B13" s="124"/>
      <c r="C13" s="121"/>
      <c r="D13" s="121"/>
      <c r="E13" s="121"/>
      <c r="F13" s="121"/>
      <c r="G13" s="121"/>
      <c r="H13" s="122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31"/>
      <c r="X13" s="31"/>
      <c r="Y13" s="31"/>
      <c r="Z13" s="31"/>
    </row>
    <row r="14" spans="1:26" ht="12" customHeight="1">
      <c r="A14" s="32"/>
      <c r="B14" s="1">
        <f>H10+1</f>
        <v>45396</v>
      </c>
      <c r="C14" s="2">
        <f t="shared" ref="C14:H14" si="2">B14+1</f>
        <v>45397</v>
      </c>
      <c r="D14" s="2">
        <f t="shared" si="2"/>
        <v>45398</v>
      </c>
      <c r="E14" s="2">
        <f t="shared" si="2"/>
        <v>45399</v>
      </c>
      <c r="F14" s="2">
        <f t="shared" si="2"/>
        <v>45400</v>
      </c>
      <c r="G14" s="2">
        <f t="shared" si="2"/>
        <v>45401</v>
      </c>
      <c r="H14" s="3">
        <f t="shared" si="2"/>
        <v>45402</v>
      </c>
      <c r="I14" s="21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3"/>
      <c r="X14" s="33"/>
      <c r="Y14" s="33"/>
      <c r="Z14" s="33"/>
    </row>
    <row r="15" spans="1:26" ht="18" customHeight="1">
      <c r="A15" s="34"/>
      <c r="B15" s="59"/>
      <c r="C15" s="60"/>
      <c r="D15" s="60"/>
      <c r="E15" s="60"/>
      <c r="F15" s="60"/>
      <c r="G15" s="60"/>
      <c r="H15" s="58"/>
      <c r="I15" s="19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31"/>
      <c r="X15" s="31"/>
      <c r="Y15" s="31"/>
      <c r="Z15" s="31"/>
    </row>
    <row r="16" spans="1:26" ht="18" customHeight="1">
      <c r="A16" s="34"/>
      <c r="B16" s="123"/>
      <c r="C16" s="119"/>
      <c r="D16" s="119"/>
      <c r="E16" s="119"/>
      <c r="F16" s="119"/>
      <c r="G16" s="119"/>
      <c r="H16" s="120"/>
      <c r="I16" s="1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31"/>
      <c r="X16" s="31"/>
      <c r="Y16" s="31"/>
      <c r="Z16" s="31"/>
    </row>
    <row r="17" spans="1:26" ht="18" customHeight="1">
      <c r="A17" s="34"/>
      <c r="B17" s="124"/>
      <c r="C17" s="121"/>
      <c r="D17" s="121"/>
      <c r="E17" s="121"/>
      <c r="F17" s="121"/>
      <c r="G17" s="121"/>
      <c r="H17" s="122"/>
      <c r="I17" s="19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31"/>
      <c r="X17" s="31"/>
      <c r="Y17" s="31"/>
      <c r="Z17" s="31"/>
    </row>
    <row r="18" spans="1:26" ht="12" customHeight="1">
      <c r="A18" s="32"/>
      <c r="B18" s="1">
        <f>H14+1</f>
        <v>45403</v>
      </c>
      <c r="C18" s="2">
        <f t="shared" ref="C18:H18" si="3">B18+1</f>
        <v>45404</v>
      </c>
      <c r="D18" s="2">
        <f t="shared" si="3"/>
        <v>45405</v>
      </c>
      <c r="E18" s="2">
        <f t="shared" si="3"/>
        <v>45406</v>
      </c>
      <c r="F18" s="2">
        <f t="shared" si="3"/>
        <v>45407</v>
      </c>
      <c r="G18" s="2">
        <f t="shared" si="3"/>
        <v>45408</v>
      </c>
      <c r="H18" s="3">
        <f t="shared" si="3"/>
        <v>45409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33"/>
      <c r="X18" s="33"/>
      <c r="Y18" s="33"/>
      <c r="Z18" s="33"/>
    </row>
    <row r="19" spans="1:26" ht="18" customHeight="1">
      <c r="A19" s="34"/>
      <c r="B19" s="59"/>
      <c r="C19" s="60"/>
      <c r="D19" s="60"/>
      <c r="E19" s="60"/>
      <c r="F19" s="60"/>
      <c r="G19" s="60"/>
      <c r="H19" s="58"/>
      <c r="I19" s="19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31"/>
      <c r="X19" s="31"/>
      <c r="Y19" s="31"/>
      <c r="Z19" s="31"/>
    </row>
    <row r="20" spans="1:26" ht="18" customHeight="1">
      <c r="A20" s="34"/>
      <c r="B20" s="123"/>
      <c r="C20" s="119"/>
      <c r="D20" s="119"/>
      <c r="E20" s="119"/>
      <c r="F20" s="119"/>
      <c r="G20" s="119"/>
      <c r="H20" s="1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31"/>
      <c r="X20" s="31"/>
      <c r="Y20" s="31"/>
      <c r="Z20" s="31"/>
    </row>
    <row r="21" spans="1:26" ht="18" customHeight="1">
      <c r="A21" s="34"/>
      <c r="B21" s="124"/>
      <c r="C21" s="121"/>
      <c r="D21" s="121"/>
      <c r="E21" s="121"/>
      <c r="F21" s="121"/>
      <c r="G21" s="121"/>
      <c r="H21" s="122"/>
      <c r="I21" s="19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31"/>
      <c r="X21" s="31"/>
      <c r="Y21" s="31"/>
      <c r="Z21" s="31"/>
    </row>
    <row r="22" spans="1:26" ht="12" customHeight="1">
      <c r="A22" s="32"/>
      <c r="B22" s="1">
        <f>H18+1</f>
        <v>45410</v>
      </c>
      <c r="C22" s="2">
        <f t="shared" ref="C22:H22" si="4">B22+1</f>
        <v>45411</v>
      </c>
      <c r="D22" s="2">
        <f t="shared" si="4"/>
        <v>45412</v>
      </c>
      <c r="E22" s="2">
        <f t="shared" si="4"/>
        <v>45413</v>
      </c>
      <c r="F22" s="2">
        <f t="shared" si="4"/>
        <v>45414</v>
      </c>
      <c r="G22" s="2">
        <f t="shared" si="4"/>
        <v>45415</v>
      </c>
      <c r="H22" s="3">
        <f t="shared" si="4"/>
        <v>45416</v>
      </c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33"/>
      <c r="X22" s="33"/>
      <c r="Y22" s="33"/>
      <c r="Z22" s="33"/>
    </row>
    <row r="23" spans="1:26" ht="18" customHeight="1">
      <c r="A23" s="34"/>
      <c r="B23" s="59"/>
      <c r="C23" s="60"/>
      <c r="D23" s="60"/>
      <c r="E23" s="60"/>
      <c r="F23" s="60"/>
      <c r="G23" s="60"/>
      <c r="H23" s="58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31"/>
      <c r="X23" s="31"/>
      <c r="Y23" s="31"/>
      <c r="Z23" s="31"/>
    </row>
    <row r="24" spans="1:26" ht="18" customHeight="1">
      <c r="A24" s="34"/>
      <c r="B24" s="123"/>
      <c r="C24" s="119"/>
      <c r="D24" s="119"/>
      <c r="E24" s="119"/>
      <c r="F24" s="119"/>
      <c r="G24" s="119"/>
      <c r="H24" s="120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31"/>
      <c r="X24" s="31"/>
      <c r="Y24" s="31"/>
      <c r="Z24" s="31"/>
    </row>
    <row r="25" spans="1:26" ht="18" customHeight="1">
      <c r="A25" s="34"/>
      <c r="B25" s="124"/>
      <c r="C25" s="121"/>
      <c r="D25" s="121"/>
      <c r="E25" s="121"/>
      <c r="F25" s="121"/>
      <c r="G25" s="121"/>
      <c r="H25" s="122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31"/>
      <c r="X25" s="31"/>
      <c r="Y25" s="31"/>
      <c r="Z25" s="31"/>
    </row>
    <row r="26" spans="1:26" ht="12" customHeight="1">
      <c r="A26" s="32"/>
      <c r="B26" s="1">
        <f>H22+1</f>
        <v>45417</v>
      </c>
      <c r="C26" s="2">
        <f t="shared" ref="C26:H26" si="5">B26+1</f>
        <v>45418</v>
      </c>
      <c r="D26" s="2">
        <f t="shared" si="5"/>
        <v>45419</v>
      </c>
      <c r="E26" s="2">
        <f t="shared" si="5"/>
        <v>45420</v>
      </c>
      <c r="F26" s="2">
        <f t="shared" si="5"/>
        <v>45421</v>
      </c>
      <c r="G26" s="2">
        <f t="shared" si="5"/>
        <v>45422</v>
      </c>
      <c r="H26" s="3">
        <f t="shared" si="5"/>
        <v>45423</v>
      </c>
      <c r="I26" s="2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33"/>
      <c r="X26" s="33"/>
      <c r="Y26" s="33"/>
      <c r="Z26" s="33"/>
    </row>
    <row r="27" spans="1:26" ht="18" customHeight="1">
      <c r="A27" s="34"/>
      <c r="B27" s="59"/>
      <c r="C27" s="60"/>
      <c r="D27" s="60"/>
      <c r="E27" s="60"/>
      <c r="F27" s="60"/>
      <c r="G27" s="60"/>
      <c r="H27" s="61"/>
      <c r="I27" s="19"/>
      <c r="J27" s="23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31"/>
      <c r="X27" s="31"/>
      <c r="Y27" s="31"/>
      <c r="Z27" s="31"/>
    </row>
    <row r="28" spans="1:26" ht="18" customHeight="1">
      <c r="A28" s="34"/>
      <c r="B28" s="123"/>
      <c r="C28" s="119"/>
      <c r="D28" s="119"/>
      <c r="E28" s="119"/>
      <c r="F28" s="119"/>
      <c r="G28" s="119"/>
      <c r="H28" s="125"/>
      <c r="I28" s="19"/>
      <c r="J28" s="38" t="s">
        <v>9</v>
      </c>
      <c r="K28" s="80"/>
      <c r="L28" s="20"/>
      <c r="M28" s="39" t="s">
        <v>10</v>
      </c>
      <c r="N28" s="80"/>
      <c r="O28" s="20"/>
      <c r="P28" s="40" t="s">
        <v>11</v>
      </c>
      <c r="Q28" s="81"/>
      <c r="R28" s="82"/>
      <c r="S28" s="20"/>
      <c r="T28" s="41" t="e" vm="2">
        <v>#VALUE!</v>
      </c>
      <c r="U28" s="83"/>
      <c r="V28" s="84"/>
      <c r="W28" s="31"/>
      <c r="X28" s="31"/>
      <c r="Y28" s="31"/>
      <c r="Z28" s="31"/>
    </row>
    <row r="29" spans="1:26" ht="18" customHeight="1">
      <c r="A29" s="34"/>
      <c r="B29" s="124"/>
      <c r="C29" s="121"/>
      <c r="D29" s="121"/>
      <c r="E29" s="121"/>
      <c r="F29" s="121"/>
      <c r="G29" s="121"/>
      <c r="H29" s="126"/>
      <c r="I29" s="19"/>
      <c r="J29" s="86"/>
      <c r="K29" s="87"/>
      <c r="L29" s="20"/>
      <c r="M29" s="86"/>
      <c r="N29" s="87"/>
      <c r="O29" s="20"/>
      <c r="P29" s="88"/>
      <c r="Q29" s="89"/>
      <c r="R29" s="90"/>
      <c r="S29" s="20"/>
      <c r="T29" s="91"/>
      <c r="U29" s="92"/>
      <c r="V29" s="93"/>
      <c r="W29" s="31"/>
      <c r="X29" s="31"/>
      <c r="Y29" s="31"/>
      <c r="Z29" s="31"/>
    </row>
    <row r="30" spans="1:26" ht="11.25" customHeight="1">
      <c r="A30" s="34"/>
      <c r="B30" s="42" t="s">
        <v>12</v>
      </c>
      <c r="C30" s="94"/>
      <c r="D30" s="94"/>
      <c r="E30" s="94"/>
      <c r="F30" s="43">
        <f>J56</f>
        <v>0</v>
      </c>
      <c r="G30" s="95"/>
      <c r="H30" s="96"/>
      <c r="I30" s="20"/>
      <c r="J30" s="44">
        <f>J47</f>
        <v>0</v>
      </c>
      <c r="K30" s="97"/>
      <c r="L30" s="20"/>
      <c r="M30" s="45">
        <f>K47</f>
        <v>0</v>
      </c>
      <c r="N30" s="97"/>
      <c r="O30" s="20"/>
      <c r="P30" s="46" t="str">
        <f>J50</f>
        <v/>
      </c>
      <c r="Q30" s="98"/>
      <c r="R30" s="99"/>
      <c r="S30" s="20"/>
      <c r="T30" s="47" t="str">
        <f>J53</f>
        <v>🔥GLORIOUS🔥</v>
      </c>
      <c r="U30" s="100"/>
      <c r="V30" s="101"/>
      <c r="W30" s="31"/>
      <c r="X30" s="31"/>
      <c r="Y30" s="31"/>
      <c r="Z30" s="31"/>
    </row>
    <row r="31" spans="1:26" ht="11.25" customHeight="1">
      <c r="A31" s="34"/>
      <c r="B31" s="102"/>
      <c r="C31" s="94"/>
      <c r="D31" s="94"/>
      <c r="E31" s="94"/>
      <c r="F31" s="95"/>
      <c r="G31" s="95"/>
      <c r="H31" s="96"/>
      <c r="I31" s="20"/>
      <c r="J31" s="103"/>
      <c r="K31" s="99"/>
      <c r="L31" s="20"/>
      <c r="M31" s="103"/>
      <c r="N31" s="99"/>
      <c r="O31" s="20"/>
      <c r="P31" s="103"/>
      <c r="Q31" s="104"/>
      <c r="R31" s="99"/>
      <c r="S31" s="20"/>
      <c r="T31" s="105"/>
      <c r="U31" s="106"/>
      <c r="V31" s="101"/>
      <c r="W31" s="31"/>
      <c r="X31" s="31"/>
      <c r="Y31" s="31"/>
      <c r="Z31" s="31"/>
    </row>
    <row r="32" spans="1:26" ht="11.25" customHeight="1">
      <c r="A32" s="34"/>
      <c r="B32" s="102"/>
      <c r="C32" s="94"/>
      <c r="D32" s="94"/>
      <c r="E32" s="94"/>
      <c r="F32" s="95"/>
      <c r="G32" s="95"/>
      <c r="H32" s="96"/>
      <c r="I32" s="20"/>
      <c r="J32" s="103"/>
      <c r="K32" s="99"/>
      <c r="L32" s="20"/>
      <c r="M32" s="103"/>
      <c r="N32" s="99"/>
      <c r="O32" s="20"/>
      <c r="P32" s="103"/>
      <c r="Q32" s="104"/>
      <c r="R32" s="99"/>
      <c r="S32" s="20"/>
      <c r="T32" s="105"/>
      <c r="U32" s="106"/>
      <c r="V32" s="101"/>
      <c r="W32" s="31"/>
      <c r="X32" s="31"/>
      <c r="Y32" s="31"/>
      <c r="Z32" s="31"/>
    </row>
    <row r="33" spans="2:26" ht="11.25" customHeight="1">
      <c r="B33" s="107"/>
      <c r="C33" s="108"/>
      <c r="D33" s="108"/>
      <c r="E33" s="108"/>
      <c r="F33" s="109"/>
      <c r="G33" s="109"/>
      <c r="H33" s="110"/>
      <c r="I33" s="24"/>
      <c r="J33" s="111"/>
      <c r="K33" s="112"/>
      <c r="L33" s="24"/>
      <c r="M33" s="111"/>
      <c r="N33" s="112"/>
      <c r="O33" s="24"/>
      <c r="P33" s="111"/>
      <c r="Q33" s="113"/>
      <c r="R33" s="112"/>
      <c r="S33" s="24"/>
      <c r="T33" s="114"/>
      <c r="U33" s="115"/>
      <c r="V33" s="116"/>
      <c r="W33" s="31"/>
      <c r="X33" s="31"/>
      <c r="Y33" s="31"/>
      <c r="Z33" s="31"/>
    </row>
    <row r="34" spans="2:26" ht="12.75">
      <c r="B34" s="18"/>
      <c r="C34" s="18"/>
      <c r="D34" s="18"/>
      <c r="E34" s="18"/>
      <c r="F34" s="18"/>
      <c r="G34" s="18"/>
      <c r="H34" s="18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2:26" s="5" customFormat="1" ht="12.75" hidden="1">
      <c r="B35" s="4" t="e">
        <f ca="1">DATE(F3,_xludf.XMATCH(B3,B40:B51),1)</f>
        <v>#NAME?</v>
      </c>
      <c r="C35" s="4" t="e">
        <f ca="1">_xludf.XMATCH(C38,C40:C46)</f>
        <v>#NAME?</v>
      </c>
      <c r="F35" s="4" t="s">
        <v>13</v>
      </c>
      <c r="G35" s="4" t="s">
        <v>14</v>
      </c>
      <c r="H35" s="5" t="s">
        <v>15</v>
      </c>
    </row>
    <row r="36" spans="2:26" s="5" customFormat="1" ht="12.75">
      <c r="C36" s="5">
        <f>DATE(F3,MATCH(B3,B40:B52,0),1)</f>
        <v>45383</v>
      </c>
      <c r="F36" s="6"/>
      <c r="G36" s="4">
        <v>0</v>
      </c>
      <c r="I36" s="4"/>
      <c r="J36" s="6"/>
      <c r="M36" s="4"/>
    </row>
    <row r="37" spans="2:26" s="5" customFormat="1" ht="12.75">
      <c r="F37" s="6">
        <v>1</v>
      </c>
      <c r="G37" s="4" t="str">
        <f>IF(ISBLANK(B7), "", B7)</f>
        <v/>
      </c>
      <c r="H37" s="8" t="str">
        <f>IF(SUM($G$37:G37) = SUM($G$37:G37), "", SUM($G$37:G37))</f>
        <v/>
      </c>
      <c r="I37" s="4" t="s">
        <v>16</v>
      </c>
      <c r="J37" s="6">
        <f>SUMIF(G37:G85,"&gt;0")</f>
        <v>0</v>
      </c>
      <c r="M37" s="4"/>
    </row>
    <row r="38" spans="2:26" s="5" customFormat="1" ht="12.75">
      <c r="B38" s="7" t="s">
        <v>17</v>
      </c>
      <c r="C38" s="4" t="s">
        <v>2</v>
      </c>
      <c r="F38" s="4">
        <v>2</v>
      </c>
      <c r="G38" s="4" t="str">
        <f>IF(ISBLANK(C7), "", C7)</f>
        <v/>
      </c>
      <c r="H38" s="8">
        <f>SUM($G$37:G38)</f>
        <v>0</v>
      </c>
      <c r="I38" s="4" t="s">
        <v>18</v>
      </c>
      <c r="J38" s="4">
        <f>SUMIF(G37:G85,"&lt;0")</f>
        <v>0</v>
      </c>
    </row>
    <row r="39" spans="2:26" s="5" customFormat="1" ht="12.75">
      <c r="F39" s="6">
        <v>3</v>
      </c>
      <c r="G39" s="4" t="str">
        <f>IF(ISBLANK(D7), "", D7)</f>
        <v/>
      </c>
      <c r="H39" s="8">
        <f>SUM($G$37:G39)</f>
        <v>0</v>
      </c>
    </row>
    <row r="40" spans="2:26" s="5" customFormat="1" ht="12.75">
      <c r="B40" s="4" t="s">
        <v>0</v>
      </c>
      <c r="C40" s="4" t="s">
        <v>2</v>
      </c>
      <c r="F40" s="4">
        <v>4</v>
      </c>
      <c r="G40" s="4" t="str">
        <f>IF(ISBLANK(E7), "", E7)</f>
        <v/>
      </c>
      <c r="H40" s="8">
        <f>SUM($G$37:G40)</f>
        <v>0</v>
      </c>
    </row>
    <row r="41" spans="2:26" s="5" customFormat="1" ht="12.75">
      <c r="B41" s="4" t="s">
        <v>19</v>
      </c>
      <c r="C41" s="4" t="s">
        <v>3</v>
      </c>
      <c r="F41" s="6">
        <v>5</v>
      </c>
      <c r="G41" s="4" t="str">
        <f>IF(ISBLANK(F7), "", F7)</f>
        <v/>
      </c>
      <c r="H41" s="8">
        <f>SUM($G$37:G41)</f>
        <v>0</v>
      </c>
      <c r="J41" s="4" t="s">
        <v>16</v>
      </c>
      <c r="K41" s="4" t="s">
        <v>18</v>
      </c>
    </row>
    <row r="42" spans="2:26" s="5" customFormat="1" ht="12.75">
      <c r="B42" s="4" t="s">
        <v>20</v>
      </c>
      <c r="C42" s="4" t="s">
        <v>4</v>
      </c>
      <c r="F42" s="4">
        <v>6</v>
      </c>
      <c r="G42" s="4" t="str">
        <f>IF(ISBLANK(G7), "", G7)</f>
        <v/>
      </c>
      <c r="H42" s="8">
        <f>SUM($G$37:G42)</f>
        <v>0</v>
      </c>
      <c r="I42" s="6"/>
      <c r="J42" s="6">
        <f>SUMIF(G37:G85,"&gt;0")</f>
        <v>0</v>
      </c>
      <c r="K42" s="6">
        <f>SUMIF(G37:G85,"&lt;0")</f>
        <v>0</v>
      </c>
    </row>
    <row r="43" spans="2:26" s="5" customFormat="1" ht="12.75">
      <c r="B43" s="4" t="s">
        <v>21</v>
      </c>
      <c r="C43" s="4" t="s">
        <v>5</v>
      </c>
      <c r="F43" s="6">
        <v>7</v>
      </c>
      <c r="G43" s="4" t="str">
        <f>IF(ISBLANK(H7), "", H7)</f>
        <v/>
      </c>
      <c r="H43" s="8">
        <f>SUM($G$37:G43)</f>
        <v>0</v>
      </c>
    </row>
    <row r="44" spans="2:26" s="5" customFormat="1" ht="12.75">
      <c r="B44" s="4" t="s">
        <v>22</v>
      </c>
      <c r="C44" s="4" t="s">
        <v>6</v>
      </c>
      <c r="F44" s="4">
        <v>8</v>
      </c>
      <c r="G44" s="4" t="str">
        <f>IF(ISBLANK(B11), "", B11)</f>
        <v/>
      </c>
      <c r="H44" s="8">
        <f>SUM($G$37:G44)</f>
        <v>0</v>
      </c>
    </row>
    <row r="45" spans="2:26" s="5" customFormat="1" ht="12.75">
      <c r="B45" s="4" t="s">
        <v>23</v>
      </c>
      <c r="C45" s="4" t="s">
        <v>7</v>
      </c>
      <c r="F45" s="6">
        <v>9</v>
      </c>
      <c r="G45" s="4" t="str">
        <f>IF(ISBLANK(C11), "", C11)</f>
        <v/>
      </c>
      <c r="H45" s="8">
        <f>SUM($G$37:G45)</f>
        <v>0</v>
      </c>
    </row>
    <row r="46" spans="2:26" s="5" customFormat="1" ht="12.75">
      <c r="B46" s="4" t="s">
        <v>24</v>
      </c>
      <c r="C46" s="4" t="s">
        <v>8</v>
      </c>
      <c r="F46" s="4">
        <v>10</v>
      </c>
      <c r="G46" s="4" t="str">
        <f>IF(ISBLANK(D11), "", D11)</f>
        <v/>
      </c>
      <c r="H46" s="8">
        <f>SUM($G$37:G46)</f>
        <v>0</v>
      </c>
      <c r="J46" s="4" t="s">
        <v>9</v>
      </c>
      <c r="K46" s="4" t="s">
        <v>10</v>
      </c>
    </row>
    <row r="47" spans="2:26" s="5" customFormat="1" ht="12.75">
      <c r="B47" s="4" t="s">
        <v>25</v>
      </c>
      <c r="F47" s="6">
        <v>11</v>
      </c>
      <c r="G47" s="4">
        <f>E11</f>
        <v>0</v>
      </c>
      <c r="H47" s="8">
        <f>SUM($G$37:G47)</f>
        <v>0</v>
      </c>
      <c r="J47" s="4">
        <f>COUNTIF(G37:G78,"&gt;1")</f>
        <v>0</v>
      </c>
      <c r="K47" s="4">
        <f>COUNTIF(G37:G78,"&lt;0")</f>
        <v>0</v>
      </c>
    </row>
    <row r="48" spans="2:26" s="5" customFormat="1" ht="12.75">
      <c r="B48" s="4" t="s">
        <v>26</v>
      </c>
      <c r="F48" s="4">
        <v>12</v>
      </c>
      <c r="G48" s="4" t="str">
        <f>IF(ISBLANK(F11), "", F11)</f>
        <v/>
      </c>
      <c r="H48" s="8">
        <f>SUM($G$37:G48)</f>
        <v>0</v>
      </c>
    </row>
    <row r="49" spans="2:11" s="5" customFormat="1" ht="15.75" customHeight="1">
      <c r="B49" s="4" t="s">
        <v>27</v>
      </c>
      <c r="F49" s="6">
        <v>13</v>
      </c>
      <c r="G49" s="4" t="str">
        <f>IF(ISBLANK(G11), "", G11)</f>
        <v/>
      </c>
      <c r="H49" s="8">
        <f>SUM($G$37:G49)</f>
        <v>0</v>
      </c>
      <c r="J49" s="36" t="s">
        <v>28</v>
      </c>
      <c r="K49" s="36"/>
    </row>
    <row r="50" spans="2:11" s="5" customFormat="1" ht="12.75">
      <c r="B50" s="4" t="s">
        <v>29</v>
      </c>
      <c r="F50" s="4">
        <v>14</v>
      </c>
      <c r="G50" s="4" t="str">
        <f>IF(ISBLANK(H11), "", H11)</f>
        <v/>
      </c>
      <c r="H50" s="8">
        <f>SUM($G$37:G50)</f>
        <v>0</v>
      </c>
      <c r="J50" s="36" t="str">
        <f>IFERROR(COUNTIF(G37:G85,"&gt;0")/(COUNTIF(G37:G85,"&gt;0")+COUNTIF(G37:G85,"&lt;0"))*100, "")</f>
        <v/>
      </c>
      <c r="K50" s="36"/>
    </row>
    <row r="51" spans="2:11" s="5" customFormat="1" ht="12.75">
      <c r="B51" s="4" t="s">
        <v>30</v>
      </c>
      <c r="F51" s="6">
        <v>15</v>
      </c>
      <c r="G51" s="4" t="str">
        <f>IF(ISBLANK(B15), "", B15)</f>
        <v/>
      </c>
      <c r="H51" s="8">
        <f>SUM($G$37:G51)</f>
        <v>0</v>
      </c>
      <c r="J51" s="9"/>
      <c r="K51" s="9"/>
    </row>
    <row r="52" spans="2:11" s="5" customFormat="1" ht="15.75" customHeight="1">
      <c r="F52" s="4">
        <v>16</v>
      </c>
      <c r="G52" s="4" t="str">
        <f>IF(ISBLANK(C15), "", C15)</f>
        <v/>
      </c>
      <c r="H52" s="8">
        <f>SUM($G$37:G52)</f>
        <v>0</v>
      </c>
      <c r="J52" s="36" t="s">
        <v>31</v>
      </c>
      <c r="K52" s="36"/>
    </row>
    <row r="53" spans="2:11" s="5" customFormat="1" ht="12.75">
      <c r="F53" s="6">
        <v>17</v>
      </c>
      <c r="G53" s="4">
        <f>D15</f>
        <v>0</v>
      </c>
      <c r="H53" s="8">
        <f>SUM($G$37:G53)</f>
        <v>0</v>
      </c>
      <c r="J53" s="36" t="str">
        <f>IFERROR(IF(SUM(F30)&lt;0,"❗GOT A LOT OF WORK TO DO ❗",IF(P30&lt;30,"❗GOT A LOT OF WORK TO DO ❗",IF(P30&lt;80,"NEED MORE PRACTICE !!","🔥GLORIOUS🔥"))), "")</f>
        <v>🔥GLORIOUS🔥</v>
      </c>
      <c r="K53" s="36"/>
    </row>
    <row r="54" spans="2:11" s="5" customFormat="1" ht="12.75">
      <c r="F54" s="4">
        <v>18</v>
      </c>
      <c r="G54" s="4" t="str">
        <f>IF(ISBLANK(E15), "", E15)</f>
        <v/>
      </c>
      <c r="H54" s="8">
        <f>SUM($G$37:G54)</f>
        <v>0</v>
      </c>
    </row>
    <row r="55" spans="2:11" s="5" customFormat="1" ht="15.75" customHeight="1">
      <c r="F55" s="6">
        <v>19</v>
      </c>
      <c r="G55" s="4" t="str">
        <f>IF(ISBLANK(F15), "", F15)</f>
        <v/>
      </c>
      <c r="H55" s="8">
        <f>SUM($G$37:G55)</f>
        <v>0</v>
      </c>
      <c r="J55" s="37" t="s">
        <v>32</v>
      </c>
      <c r="K55" s="37"/>
    </row>
    <row r="56" spans="2:11" s="5" customFormat="1" ht="12.75">
      <c r="F56" s="4">
        <v>20</v>
      </c>
      <c r="G56" s="4" t="str">
        <f>IF(ISBLANK(G15), "", G15)</f>
        <v/>
      </c>
      <c r="H56" s="8">
        <f>SUM($G$37:G56)</f>
        <v>0</v>
      </c>
      <c r="J56" s="37">
        <f>SUM(B7:H9,B11:H13,B15:H17,B19:H21,B23:H25,B27:H29)</f>
        <v>0</v>
      </c>
      <c r="K56" s="37"/>
    </row>
    <row r="57" spans="2:11" s="5" customFormat="1" ht="12.75">
      <c r="F57" s="6">
        <v>21</v>
      </c>
      <c r="G57" s="4" t="str">
        <f>IF(ISBLANK(H15), "", H15)</f>
        <v/>
      </c>
      <c r="H57" s="8">
        <f>SUM($G$37:G57)</f>
        <v>0</v>
      </c>
    </row>
    <row r="58" spans="2:11" s="5" customFormat="1" ht="12.75">
      <c r="F58" s="4">
        <v>22</v>
      </c>
      <c r="G58" s="4" t="str">
        <f>IF(ISBLANK(B19), "", B19)</f>
        <v/>
      </c>
      <c r="H58" s="8">
        <f>SUM($G$37:G58)</f>
        <v>0</v>
      </c>
    </row>
    <row r="59" spans="2:11" s="5" customFormat="1" ht="12.75">
      <c r="F59" s="6">
        <v>23</v>
      </c>
      <c r="G59" s="4" t="str">
        <f>IF(ISBLANK(C19), "", C19)</f>
        <v/>
      </c>
      <c r="H59" s="8">
        <f>SUM($G$37:G59)</f>
        <v>0</v>
      </c>
    </row>
    <row r="60" spans="2:11" s="5" customFormat="1" ht="12.75">
      <c r="F60" s="4">
        <v>24</v>
      </c>
      <c r="G60" s="4" t="str">
        <f>IF(ISBLANK(D19), "", D19)</f>
        <v/>
      </c>
      <c r="H60" s="8">
        <f>SUM($G$37:G60)</f>
        <v>0</v>
      </c>
    </row>
    <row r="61" spans="2:11" s="5" customFormat="1" ht="12.75">
      <c r="F61" s="6">
        <v>25</v>
      </c>
      <c r="G61" s="4" t="str">
        <f>IF(ISBLANK(E19), "", E19)</f>
        <v/>
      </c>
      <c r="H61" s="8">
        <f>SUM($G$37:G61)</f>
        <v>0</v>
      </c>
    </row>
    <row r="62" spans="2:11" s="5" customFormat="1" ht="12.75">
      <c r="F62" s="4">
        <v>26</v>
      </c>
      <c r="G62" s="4" t="str">
        <f>IF(ISBLANK(F19), "", F19)</f>
        <v/>
      </c>
      <c r="H62" s="8">
        <f>SUM($G$37:G62)</f>
        <v>0</v>
      </c>
    </row>
    <row r="63" spans="2:11" s="5" customFormat="1" ht="12.75">
      <c r="F63" s="6">
        <v>27</v>
      </c>
      <c r="G63" s="4" t="str">
        <f>IF(ISBLANK(G19), "", G19)</f>
        <v/>
      </c>
      <c r="H63" s="8">
        <f>SUM($G$37:G63)</f>
        <v>0</v>
      </c>
    </row>
    <row r="64" spans="2:11" s="5" customFormat="1" ht="12.75">
      <c r="F64" s="4">
        <v>28</v>
      </c>
      <c r="G64" s="4" t="str">
        <f>IF(ISBLANK(H19), "", H19)</f>
        <v/>
      </c>
      <c r="H64" s="8">
        <f>SUM($G$37:G64)</f>
        <v>0</v>
      </c>
    </row>
    <row r="65" spans="6:8" s="5" customFormat="1" ht="12.75">
      <c r="F65" s="6">
        <v>29</v>
      </c>
      <c r="G65" s="4" t="str">
        <f>IF(ISBLANK(B23), "", B23)</f>
        <v/>
      </c>
      <c r="H65" s="8">
        <f>SUM($G$37:G65)</f>
        <v>0</v>
      </c>
    </row>
    <row r="66" spans="6:8" s="5" customFormat="1" ht="12.75">
      <c r="F66" s="4">
        <v>30</v>
      </c>
      <c r="G66" s="4" t="str">
        <f>IF(ISBLANK(C23), "", C23)</f>
        <v/>
      </c>
      <c r="H66" s="8">
        <f>SUM($G$37:G66)</f>
        <v>0</v>
      </c>
    </row>
    <row r="67" spans="6:8" s="5" customFormat="1" ht="12.75">
      <c r="F67" s="6">
        <v>31</v>
      </c>
      <c r="G67" s="4" t="str">
        <f>IF(ISBLANK(D23), "", D23)</f>
        <v/>
      </c>
      <c r="H67" s="8">
        <f>SUM($G$37:G67)</f>
        <v>0</v>
      </c>
    </row>
    <row r="68" spans="6:8" s="5" customFormat="1" ht="12.75">
      <c r="F68" s="4">
        <v>32</v>
      </c>
      <c r="G68" s="4" t="str">
        <f>IF(ISBLANK(E23), "", E23)</f>
        <v/>
      </c>
      <c r="H68" s="8">
        <f>SUM($G$37:G68)</f>
        <v>0</v>
      </c>
    </row>
    <row r="69" spans="6:8" s="5" customFormat="1" ht="12.75">
      <c r="F69" s="6">
        <v>33</v>
      </c>
      <c r="G69" s="4" t="str">
        <f>IF(ISBLANK(F23), "", F23)</f>
        <v/>
      </c>
      <c r="H69" s="8">
        <f>SUM($G$37:G69)</f>
        <v>0</v>
      </c>
    </row>
    <row r="70" spans="6:8" s="5" customFormat="1" ht="12.75">
      <c r="F70" s="4">
        <v>34</v>
      </c>
      <c r="G70" s="4" t="str">
        <f>IF(ISBLANK(G23), "", G23)</f>
        <v/>
      </c>
      <c r="H70" s="8">
        <f>SUM($G$37:G70)</f>
        <v>0</v>
      </c>
    </row>
    <row r="71" spans="6:8" s="5" customFormat="1" ht="12.75">
      <c r="F71" s="6">
        <v>35</v>
      </c>
      <c r="G71" s="4" t="str">
        <f>IF(ISBLANK(H23), "", H23)</f>
        <v/>
      </c>
      <c r="H71" s="8">
        <f>SUM($G$37:G71)</f>
        <v>0</v>
      </c>
    </row>
    <row r="72" spans="6:8" s="5" customFormat="1" ht="12.75">
      <c r="F72" s="4">
        <v>36</v>
      </c>
      <c r="G72" s="4" t="str">
        <f>IF(ISBLANK(B27), "", B27)</f>
        <v/>
      </c>
      <c r="H72" s="8">
        <f>SUM($G$37:G72)</f>
        <v>0</v>
      </c>
    </row>
    <row r="73" spans="6:8" s="5" customFormat="1" ht="12.75">
      <c r="F73" s="6">
        <v>37</v>
      </c>
      <c r="G73" s="4" t="str">
        <f>IF(ISBLANK(C27), "", C27)</f>
        <v/>
      </c>
      <c r="H73" s="8">
        <f>SUM($G$37:G73)</f>
        <v>0</v>
      </c>
    </row>
    <row r="74" spans="6:8" s="5" customFormat="1" ht="17.25" customHeight="1">
      <c r="F74" s="4">
        <v>38</v>
      </c>
      <c r="G74" s="4" t="str">
        <f>IF(ISBLANK(D27), "", D27)</f>
        <v/>
      </c>
      <c r="H74" s="8">
        <f>SUM($G$37:G74)</f>
        <v>0</v>
      </c>
    </row>
    <row r="75" spans="6:8" s="5" customFormat="1" ht="12.75">
      <c r="F75" s="6">
        <v>39</v>
      </c>
      <c r="G75" s="4" t="str">
        <f>IF(ISBLANK(E27), "", E27)</f>
        <v/>
      </c>
      <c r="H75" s="8">
        <f>SUM($G$37:G75)</f>
        <v>0</v>
      </c>
    </row>
    <row r="76" spans="6:8" s="5" customFormat="1" ht="12.75">
      <c r="F76" s="4">
        <v>40</v>
      </c>
      <c r="G76" s="4" t="str">
        <f>IF(ISBLANK(F27), "", F27)</f>
        <v/>
      </c>
      <c r="H76" s="8">
        <f>SUM($G$37:G76)</f>
        <v>0</v>
      </c>
    </row>
    <row r="77" spans="6:8" s="5" customFormat="1" ht="12.75">
      <c r="F77" s="6">
        <v>41</v>
      </c>
      <c r="G77" s="4" t="str">
        <f>IF(ISBLANK(G27), "", G27)</f>
        <v/>
      </c>
      <c r="H77" s="8">
        <f>SUM($G$37:G77)</f>
        <v>0</v>
      </c>
    </row>
    <row r="78" spans="6:8" s="5" customFormat="1" ht="12.75">
      <c r="F78" s="4">
        <v>42</v>
      </c>
      <c r="G78" s="4" t="str">
        <f>IF(ISBLANK(H27), "", H27)</f>
        <v/>
      </c>
      <c r="H78" s="8">
        <f>SUM($G$37:G78)</f>
        <v>0</v>
      </c>
    </row>
    <row r="79" spans="6:8" s="5" customFormat="1" ht="12.75">
      <c r="F79" s="6">
        <v>43</v>
      </c>
      <c r="H79" s="8">
        <f>SUM($G$37:G79)</f>
        <v>0</v>
      </c>
    </row>
    <row r="80" spans="6:8" s="5" customFormat="1" ht="12.75">
      <c r="F80" s="4">
        <v>44</v>
      </c>
      <c r="H80" s="8">
        <f>SUM($G$37:G80)</f>
        <v>0</v>
      </c>
    </row>
    <row r="81" spans="6:8" s="5" customFormat="1" ht="12.75">
      <c r="F81" s="6">
        <v>45</v>
      </c>
      <c r="H81" s="8">
        <f>SUM($G$37:G81)</f>
        <v>0</v>
      </c>
    </row>
    <row r="82" spans="6:8" s="5" customFormat="1" ht="12.75">
      <c r="F82" s="4">
        <v>46</v>
      </c>
      <c r="H82" s="8">
        <f>SUM($G$37:G82)</f>
        <v>0</v>
      </c>
    </row>
    <row r="83" spans="6:8" s="5" customFormat="1" ht="12.75">
      <c r="F83" s="6">
        <v>47</v>
      </c>
      <c r="H83" s="8">
        <f>SUM($G$37:G83)</f>
        <v>0</v>
      </c>
    </row>
    <row r="84" spans="6:8" s="5" customFormat="1" ht="12.75">
      <c r="F84" s="4">
        <v>48</v>
      </c>
      <c r="H84" s="8">
        <f>SUM($G$37:G84)</f>
        <v>0</v>
      </c>
    </row>
    <row r="85" spans="6:8" s="5" customFormat="1" ht="12.75">
      <c r="F85" s="6">
        <v>49</v>
      </c>
      <c r="H85" s="8">
        <f>SUM($G$37:G85)</f>
        <v>0</v>
      </c>
    </row>
    <row r="86" spans="6:8" s="5" customFormat="1" ht="12.75">
      <c r="H86" s="34"/>
    </row>
  </sheetData>
  <sheetProtection algorithmName="SHA-512" hashValue="tgjb+W/ATlMPZZmNXQt4l/FW0uUbKFJrPAD0JyiucI4SQGVZ1OzNUvPw2vZKSZDj8MIooVBqtIlaWJS8TciXuA==" saltValue="v/F40Jxmd7h8ZrIQJxEzwQ==" spinCount="100000" sheet="1" objects="1" scenarios="1" selectLockedCells="1"/>
  <mergeCells count="62">
    <mergeCell ref="B2:V2"/>
    <mergeCell ref="B3:D3"/>
    <mergeCell ref="F3:H3"/>
    <mergeCell ref="J3:V3"/>
    <mergeCell ref="B7:B9"/>
    <mergeCell ref="C7:C9"/>
    <mergeCell ref="D7:D9"/>
    <mergeCell ref="E7:E9"/>
    <mergeCell ref="F7:F9"/>
    <mergeCell ref="G7:G9"/>
    <mergeCell ref="H7:H9"/>
    <mergeCell ref="B11:B13"/>
    <mergeCell ref="C11:C13"/>
    <mergeCell ref="D11:D13"/>
    <mergeCell ref="E11:E13"/>
    <mergeCell ref="F11:F13"/>
    <mergeCell ref="G11:G13"/>
    <mergeCell ref="H11:H13"/>
    <mergeCell ref="H15:H17"/>
    <mergeCell ref="B19:B21"/>
    <mergeCell ref="C19:C21"/>
    <mergeCell ref="D19:D21"/>
    <mergeCell ref="E19:E21"/>
    <mergeCell ref="F19:F21"/>
    <mergeCell ref="G19:G21"/>
    <mergeCell ref="H19:H21"/>
    <mergeCell ref="B15:B17"/>
    <mergeCell ref="C15:C17"/>
    <mergeCell ref="D15:D17"/>
    <mergeCell ref="E15:E17"/>
    <mergeCell ref="F15:F17"/>
    <mergeCell ref="G15:G17"/>
    <mergeCell ref="H23:H25"/>
    <mergeCell ref="B27:B29"/>
    <mergeCell ref="C27:C29"/>
    <mergeCell ref="D27:D29"/>
    <mergeCell ref="E27:E29"/>
    <mergeCell ref="F27:F29"/>
    <mergeCell ref="G27:G29"/>
    <mergeCell ref="H27:H29"/>
    <mergeCell ref="B23:B25"/>
    <mergeCell ref="C23:C25"/>
    <mergeCell ref="D23:D25"/>
    <mergeCell ref="E23:E25"/>
    <mergeCell ref="F23:F25"/>
    <mergeCell ref="G23:G25"/>
    <mergeCell ref="B30:E33"/>
    <mergeCell ref="F30:H33"/>
    <mergeCell ref="J30:K33"/>
    <mergeCell ref="M30:N33"/>
    <mergeCell ref="P30:R33"/>
    <mergeCell ref="J56:K56"/>
    <mergeCell ref="J28:K29"/>
    <mergeCell ref="M28:N29"/>
    <mergeCell ref="P28:R29"/>
    <mergeCell ref="T28:V29"/>
    <mergeCell ref="T30:V33"/>
    <mergeCell ref="J49:K49"/>
    <mergeCell ref="J50:K50"/>
    <mergeCell ref="J52:K52"/>
    <mergeCell ref="J53:K53"/>
    <mergeCell ref="J55:K55"/>
  </mergeCells>
  <conditionalFormatting sqref="B7 B27:H29">
    <cfRule type="cellIs" dxfId="143" priority="13" operator="greaterThan">
      <formula>0</formula>
    </cfRule>
    <cfRule type="cellIs" dxfId="142" priority="14" operator="lessThan">
      <formula>0</formula>
    </cfRule>
  </conditionalFormatting>
  <conditionalFormatting sqref="B6:H6 B10:H10 B14:H14 B18:H18 B22:H22 B26:H26">
    <cfRule type="expression" dxfId="141" priority="11">
      <formula>MONTH(B6)&lt;&gt;MONTH($C$36)</formula>
    </cfRule>
    <cfRule type="expression" dxfId="140" priority="12">
      <formula>MONTH(B6)&lt;&gt;MONTH($B$35)</formula>
    </cfRule>
  </conditionalFormatting>
  <conditionalFormatting sqref="B11:H13">
    <cfRule type="cellIs" dxfId="139" priority="7" operator="greaterThan">
      <formula>0</formula>
    </cfRule>
    <cfRule type="cellIs" dxfId="138" priority="8" operator="lessThan">
      <formula>0</formula>
    </cfRule>
  </conditionalFormatting>
  <conditionalFormatting sqref="B15:H17">
    <cfRule type="cellIs" dxfId="137" priority="5" operator="greaterThan">
      <formula>0</formula>
    </cfRule>
    <cfRule type="cellIs" dxfId="136" priority="6" operator="lessThan">
      <formula>0</formula>
    </cfRule>
  </conditionalFormatting>
  <conditionalFormatting sqref="B19:H21">
    <cfRule type="cellIs" dxfId="135" priority="3" operator="greaterThan">
      <formula>0</formula>
    </cfRule>
    <cfRule type="cellIs" dxfId="134" priority="4" operator="lessThan">
      <formula>0</formula>
    </cfRule>
  </conditionalFormatting>
  <conditionalFormatting sqref="B23:H25">
    <cfRule type="cellIs" dxfId="133" priority="1" operator="greaterThan">
      <formula>0</formula>
    </cfRule>
    <cfRule type="cellIs" dxfId="132" priority="2" operator="lessThan">
      <formula>0</formula>
    </cfRule>
  </conditionalFormatting>
  <conditionalFormatting sqref="C7:H9">
    <cfRule type="cellIs" dxfId="131" priority="9" operator="greaterThan">
      <formula>0</formula>
    </cfRule>
    <cfRule type="cellIs" dxfId="130" priority="10" operator="lessThan">
      <formula>0</formula>
    </cfRule>
  </conditionalFormatting>
  <conditionalFormatting sqref="F30:H33">
    <cfRule type="cellIs" dxfId="129" priority="15" operator="greaterThan">
      <formula>0</formula>
    </cfRule>
    <cfRule type="cellIs" dxfId="128" priority="16" operator="lessThan">
      <formula>0</formula>
    </cfRule>
  </conditionalFormatting>
  <dataValidations count="3">
    <dataValidation type="list" allowBlank="1" showErrorMessage="1" sqref="C38" xr:uid="{BC07806E-DC2F-47DD-B9A9-A7D9CDDB9F38}">
      <formula1>$C$40:$C$46</formula1>
    </dataValidation>
    <dataValidation allowBlank="1" showErrorMessage="1" sqref="B3:D3" xr:uid="{05057A6B-414B-4B33-842B-5683A706DA41}"/>
    <dataValidation allowBlank="1" showInputMessage="1" showErrorMessage="1" sqref="F3:H3" xr:uid="{216581CC-DE15-4A2C-9818-5C191E5AED3C}"/>
  </dataValidations>
  <pageMargins left="0" right="0" top="0" bottom="0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C366E-85B9-4740-B168-EE0A64BA8E41}">
  <sheetPr codeName="Sheet6">
    <outlinePr summaryBelow="0" summaryRight="0"/>
  </sheetPr>
  <dimension ref="A1:Z86"/>
  <sheetViews>
    <sheetView showGridLines="0" zoomScale="70" zoomScaleNormal="70" workbookViewId="0">
      <selection activeCell="B11" sqref="B11:B13"/>
    </sheetView>
  </sheetViews>
  <sheetFormatPr defaultColWidth="12.5703125" defaultRowHeight="15.75" customHeight="1"/>
  <cols>
    <col min="1" max="1" width="6.42578125" style="25" customWidth="1"/>
    <col min="2" max="8" width="10.42578125" style="25" customWidth="1"/>
    <col min="9" max="9" width="1.140625" style="25" customWidth="1"/>
    <col min="10" max="22" width="10.42578125" style="25" customWidth="1"/>
    <col min="23" max="16384" width="12.5703125" style="25"/>
  </cols>
  <sheetData>
    <row r="1" spans="1:26" ht="7.5" customHeight="1">
      <c r="A1" s="26"/>
      <c r="B1" s="18"/>
      <c r="C1" s="18"/>
      <c r="D1" s="18"/>
      <c r="E1" s="18"/>
      <c r="F1" s="18"/>
      <c r="G1" s="18"/>
      <c r="H1" s="18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204.75" customHeight="1">
      <c r="A2" s="34"/>
      <c r="B2" s="52" t="e" vm="1">
        <v>#VALUE!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27"/>
      <c r="X2" s="27"/>
      <c r="Y2" s="27"/>
      <c r="Z2" s="27"/>
    </row>
    <row r="3" spans="1:26" ht="18.75" customHeight="1">
      <c r="A3" s="34"/>
      <c r="B3" s="66" t="s">
        <v>22</v>
      </c>
      <c r="C3" s="127"/>
      <c r="D3" s="127"/>
      <c r="E3" s="10"/>
      <c r="F3" s="67">
        <v>2024</v>
      </c>
      <c r="G3" s="127"/>
      <c r="H3" s="128"/>
      <c r="I3" s="11"/>
      <c r="J3" s="55" t="s">
        <v>1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2"/>
      <c r="W3" s="28"/>
      <c r="X3" s="28"/>
      <c r="Y3" s="28"/>
      <c r="Z3" s="28"/>
    </row>
    <row r="4" spans="1:26" ht="12.75">
      <c r="A4" s="29"/>
      <c r="B4" s="12" t="s">
        <v>2</v>
      </c>
      <c r="C4" s="13" t="s">
        <v>3</v>
      </c>
      <c r="D4" s="12" t="s">
        <v>4</v>
      </c>
      <c r="E4" s="13" t="s">
        <v>5</v>
      </c>
      <c r="F4" s="12" t="s">
        <v>6</v>
      </c>
      <c r="G4" s="13" t="s">
        <v>7</v>
      </c>
      <c r="H4" s="12" t="s">
        <v>8</v>
      </c>
      <c r="I4" s="14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30"/>
      <c r="X4" s="30"/>
      <c r="Y4" s="30"/>
      <c r="Z4" s="30"/>
    </row>
    <row r="5" spans="1:26" ht="12.75">
      <c r="A5" s="34"/>
      <c r="B5" s="17"/>
      <c r="C5" s="18"/>
      <c r="D5" s="18"/>
      <c r="E5" s="18"/>
      <c r="F5" s="18"/>
      <c r="G5" s="18"/>
      <c r="H5" s="18"/>
      <c r="I5" s="19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31"/>
      <c r="X5" s="31"/>
      <c r="Y5" s="31"/>
      <c r="Z5" s="31"/>
    </row>
    <row r="6" spans="1:26" ht="12" customHeight="1">
      <c r="A6" s="32"/>
      <c r="B6" s="1">
        <f>C36-WEEKDAY(C36,1)+1</f>
        <v>45410</v>
      </c>
      <c r="C6" s="2">
        <f>B6+1</f>
        <v>45411</v>
      </c>
      <c r="D6" s="2">
        <f t="shared" ref="D6:H6" si="0">C6+1</f>
        <v>45412</v>
      </c>
      <c r="E6" s="2">
        <f t="shared" si="0"/>
        <v>45413</v>
      </c>
      <c r="F6" s="2">
        <f t="shared" si="0"/>
        <v>45414</v>
      </c>
      <c r="G6" s="2">
        <f t="shared" si="0"/>
        <v>45415</v>
      </c>
      <c r="H6" s="3">
        <f t="shared" si="0"/>
        <v>45416</v>
      </c>
      <c r="I6" s="21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33"/>
      <c r="X6" s="33"/>
      <c r="Y6" s="33"/>
      <c r="Z6" s="33"/>
    </row>
    <row r="7" spans="1:26" ht="18" customHeight="1">
      <c r="A7" s="34"/>
      <c r="B7" s="64"/>
      <c r="C7" s="60"/>
      <c r="D7" s="60"/>
      <c r="E7" s="60"/>
      <c r="F7" s="60"/>
      <c r="G7" s="60"/>
      <c r="H7" s="58"/>
      <c r="I7" s="19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31"/>
      <c r="X7" s="31"/>
      <c r="Y7" s="31"/>
      <c r="Z7" s="31"/>
    </row>
    <row r="8" spans="1:26" ht="18" customHeight="1">
      <c r="A8" s="34"/>
      <c r="B8" s="59"/>
      <c r="C8" s="119"/>
      <c r="D8" s="119"/>
      <c r="E8" s="119"/>
      <c r="F8" s="119"/>
      <c r="G8" s="119"/>
      <c r="H8" s="120"/>
      <c r="I8" s="19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31"/>
      <c r="X8" s="31"/>
      <c r="Y8" s="31"/>
      <c r="Z8" s="31"/>
    </row>
    <row r="9" spans="1:26" ht="18" customHeight="1">
      <c r="A9" s="34"/>
      <c r="B9" s="65"/>
      <c r="C9" s="121"/>
      <c r="D9" s="121"/>
      <c r="E9" s="121"/>
      <c r="F9" s="121"/>
      <c r="G9" s="121"/>
      <c r="H9" s="122"/>
      <c r="I9" s="1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31"/>
      <c r="X9" s="31"/>
      <c r="Y9" s="31"/>
      <c r="Z9" s="31"/>
    </row>
    <row r="10" spans="1:26" ht="12" customHeight="1">
      <c r="A10" s="32"/>
      <c r="B10" s="1">
        <f>H6+1</f>
        <v>45417</v>
      </c>
      <c r="C10" s="2">
        <f t="shared" ref="C10:H10" si="1">B10+1</f>
        <v>45418</v>
      </c>
      <c r="D10" s="2">
        <f t="shared" si="1"/>
        <v>45419</v>
      </c>
      <c r="E10" s="2">
        <f t="shared" si="1"/>
        <v>45420</v>
      </c>
      <c r="F10" s="2">
        <f t="shared" si="1"/>
        <v>45421</v>
      </c>
      <c r="G10" s="2">
        <f t="shared" si="1"/>
        <v>45422</v>
      </c>
      <c r="H10" s="3">
        <f t="shared" si="1"/>
        <v>45423</v>
      </c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33"/>
      <c r="X10" s="33"/>
      <c r="Y10" s="33"/>
      <c r="Z10" s="33"/>
    </row>
    <row r="11" spans="1:26" ht="18" customHeight="1">
      <c r="A11" s="34"/>
      <c r="B11" s="59"/>
      <c r="C11" s="60"/>
      <c r="D11" s="60"/>
      <c r="E11" s="60"/>
      <c r="F11" s="60"/>
      <c r="G11" s="60"/>
      <c r="H11" s="58"/>
      <c r="I11" s="19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31"/>
      <c r="X11" s="31"/>
      <c r="Y11" s="31"/>
      <c r="Z11" s="31"/>
    </row>
    <row r="12" spans="1:26" ht="18" customHeight="1">
      <c r="A12" s="34"/>
      <c r="B12" s="123"/>
      <c r="C12" s="119"/>
      <c r="D12" s="119"/>
      <c r="E12" s="119"/>
      <c r="F12" s="119"/>
      <c r="G12" s="119"/>
      <c r="H12" s="120"/>
      <c r="I12" s="1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31"/>
      <c r="X12" s="31"/>
      <c r="Y12" s="31"/>
      <c r="Z12" s="31"/>
    </row>
    <row r="13" spans="1:26" ht="18" customHeight="1">
      <c r="A13" s="34"/>
      <c r="B13" s="124"/>
      <c r="C13" s="121"/>
      <c r="D13" s="121"/>
      <c r="E13" s="121"/>
      <c r="F13" s="121"/>
      <c r="G13" s="121"/>
      <c r="H13" s="122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31"/>
      <c r="X13" s="31"/>
      <c r="Y13" s="31"/>
      <c r="Z13" s="31"/>
    </row>
    <row r="14" spans="1:26" ht="12" customHeight="1">
      <c r="A14" s="32"/>
      <c r="B14" s="1">
        <f>H10+1</f>
        <v>45424</v>
      </c>
      <c r="C14" s="2">
        <f t="shared" ref="C14:H14" si="2">B14+1</f>
        <v>45425</v>
      </c>
      <c r="D14" s="2">
        <f t="shared" si="2"/>
        <v>45426</v>
      </c>
      <c r="E14" s="2">
        <f t="shared" si="2"/>
        <v>45427</v>
      </c>
      <c r="F14" s="2">
        <f t="shared" si="2"/>
        <v>45428</v>
      </c>
      <c r="G14" s="2">
        <f t="shared" si="2"/>
        <v>45429</v>
      </c>
      <c r="H14" s="3">
        <f t="shared" si="2"/>
        <v>45430</v>
      </c>
      <c r="I14" s="21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3"/>
      <c r="X14" s="33"/>
      <c r="Y14" s="33"/>
      <c r="Z14" s="33"/>
    </row>
    <row r="15" spans="1:26" ht="18" customHeight="1">
      <c r="A15" s="34"/>
      <c r="B15" s="59"/>
      <c r="C15" s="60"/>
      <c r="D15" s="60"/>
      <c r="E15" s="60"/>
      <c r="F15" s="60"/>
      <c r="G15" s="60"/>
      <c r="H15" s="58"/>
      <c r="I15" s="19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31"/>
      <c r="X15" s="31"/>
      <c r="Y15" s="31"/>
      <c r="Z15" s="31"/>
    </row>
    <row r="16" spans="1:26" ht="18" customHeight="1">
      <c r="A16" s="34"/>
      <c r="B16" s="123"/>
      <c r="C16" s="119"/>
      <c r="D16" s="119"/>
      <c r="E16" s="119"/>
      <c r="F16" s="119"/>
      <c r="G16" s="119"/>
      <c r="H16" s="120"/>
      <c r="I16" s="1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31"/>
      <c r="X16" s="31"/>
      <c r="Y16" s="31"/>
      <c r="Z16" s="31"/>
    </row>
    <row r="17" spans="1:26" ht="18" customHeight="1">
      <c r="A17" s="34"/>
      <c r="B17" s="124"/>
      <c r="C17" s="121"/>
      <c r="D17" s="121"/>
      <c r="E17" s="121"/>
      <c r="F17" s="121"/>
      <c r="G17" s="121"/>
      <c r="H17" s="122"/>
      <c r="I17" s="19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31"/>
      <c r="X17" s="31"/>
      <c r="Y17" s="31"/>
      <c r="Z17" s="31"/>
    </row>
    <row r="18" spans="1:26" ht="12" customHeight="1">
      <c r="A18" s="32"/>
      <c r="B18" s="1">
        <f>H14+1</f>
        <v>45431</v>
      </c>
      <c r="C18" s="2">
        <f t="shared" ref="C18:H18" si="3">B18+1</f>
        <v>45432</v>
      </c>
      <c r="D18" s="2">
        <f t="shared" si="3"/>
        <v>45433</v>
      </c>
      <c r="E18" s="2">
        <f t="shared" si="3"/>
        <v>45434</v>
      </c>
      <c r="F18" s="2">
        <f t="shared" si="3"/>
        <v>45435</v>
      </c>
      <c r="G18" s="2">
        <f t="shared" si="3"/>
        <v>45436</v>
      </c>
      <c r="H18" s="3">
        <f t="shared" si="3"/>
        <v>45437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33"/>
      <c r="X18" s="33"/>
      <c r="Y18" s="33"/>
      <c r="Z18" s="33"/>
    </row>
    <row r="19" spans="1:26" ht="18" customHeight="1">
      <c r="A19" s="34"/>
      <c r="B19" s="59"/>
      <c r="C19" s="60"/>
      <c r="D19" s="60"/>
      <c r="E19" s="60"/>
      <c r="F19" s="60"/>
      <c r="G19" s="60"/>
      <c r="H19" s="58"/>
      <c r="I19" s="19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31"/>
      <c r="X19" s="31"/>
      <c r="Y19" s="31"/>
      <c r="Z19" s="31"/>
    </row>
    <row r="20" spans="1:26" ht="18" customHeight="1">
      <c r="A20" s="34"/>
      <c r="B20" s="123"/>
      <c r="C20" s="119"/>
      <c r="D20" s="119"/>
      <c r="E20" s="119"/>
      <c r="F20" s="119"/>
      <c r="G20" s="119"/>
      <c r="H20" s="1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31"/>
      <c r="X20" s="31"/>
      <c r="Y20" s="31"/>
      <c r="Z20" s="31"/>
    </row>
    <row r="21" spans="1:26" ht="18" customHeight="1">
      <c r="A21" s="34"/>
      <c r="B21" s="124"/>
      <c r="C21" s="121"/>
      <c r="D21" s="121"/>
      <c r="E21" s="121"/>
      <c r="F21" s="121"/>
      <c r="G21" s="121"/>
      <c r="H21" s="122"/>
      <c r="I21" s="19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31"/>
      <c r="X21" s="31"/>
      <c r="Y21" s="31"/>
      <c r="Z21" s="31"/>
    </row>
    <row r="22" spans="1:26" ht="12" customHeight="1">
      <c r="A22" s="32"/>
      <c r="B22" s="1">
        <f>H18+1</f>
        <v>45438</v>
      </c>
      <c r="C22" s="2">
        <f t="shared" ref="C22:H22" si="4">B22+1</f>
        <v>45439</v>
      </c>
      <c r="D22" s="2">
        <f t="shared" si="4"/>
        <v>45440</v>
      </c>
      <c r="E22" s="2">
        <f t="shared" si="4"/>
        <v>45441</v>
      </c>
      <c r="F22" s="2">
        <f t="shared" si="4"/>
        <v>45442</v>
      </c>
      <c r="G22" s="2">
        <f t="shared" si="4"/>
        <v>45443</v>
      </c>
      <c r="H22" s="3">
        <f t="shared" si="4"/>
        <v>45444</v>
      </c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33"/>
      <c r="X22" s="33"/>
      <c r="Y22" s="33"/>
      <c r="Z22" s="33"/>
    </row>
    <row r="23" spans="1:26" ht="18" customHeight="1">
      <c r="A23" s="34"/>
      <c r="B23" s="59"/>
      <c r="C23" s="60"/>
      <c r="D23" s="60"/>
      <c r="E23" s="60"/>
      <c r="F23" s="60"/>
      <c r="G23" s="60"/>
      <c r="H23" s="58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31"/>
      <c r="X23" s="31"/>
      <c r="Y23" s="31"/>
      <c r="Z23" s="31"/>
    </row>
    <row r="24" spans="1:26" ht="18" customHeight="1">
      <c r="A24" s="34"/>
      <c r="B24" s="123"/>
      <c r="C24" s="119"/>
      <c r="D24" s="119"/>
      <c r="E24" s="119"/>
      <c r="F24" s="119"/>
      <c r="G24" s="119"/>
      <c r="H24" s="120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31"/>
      <c r="X24" s="31"/>
      <c r="Y24" s="31"/>
      <c r="Z24" s="31"/>
    </row>
    <row r="25" spans="1:26" ht="18" customHeight="1">
      <c r="A25" s="34"/>
      <c r="B25" s="124"/>
      <c r="C25" s="121"/>
      <c r="D25" s="121"/>
      <c r="E25" s="121"/>
      <c r="F25" s="121"/>
      <c r="G25" s="121"/>
      <c r="H25" s="122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31"/>
      <c r="X25" s="31"/>
      <c r="Y25" s="31"/>
      <c r="Z25" s="31"/>
    </row>
    <row r="26" spans="1:26" ht="12" customHeight="1">
      <c r="A26" s="32"/>
      <c r="B26" s="1">
        <f>H22+1</f>
        <v>45445</v>
      </c>
      <c r="C26" s="2">
        <f t="shared" ref="C26:H26" si="5">B26+1</f>
        <v>45446</v>
      </c>
      <c r="D26" s="2">
        <f t="shared" si="5"/>
        <v>45447</v>
      </c>
      <c r="E26" s="2">
        <f t="shared" si="5"/>
        <v>45448</v>
      </c>
      <c r="F26" s="2">
        <f t="shared" si="5"/>
        <v>45449</v>
      </c>
      <c r="G26" s="2">
        <f t="shared" si="5"/>
        <v>45450</v>
      </c>
      <c r="H26" s="3">
        <f t="shared" si="5"/>
        <v>45451</v>
      </c>
      <c r="I26" s="2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33"/>
      <c r="X26" s="33"/>
      <c r="Y26" s="33"/>
      <c r="Z26" s="33"/>
    </row>
    <row r="27" spans="1:26" ht="18" customHeight="1">
      <c r="A27" s="34"/>
      <c r="B27" s="59"/>
      <c r="C27" s="60"/>
      <c r="D27" s="60"/>
      <c r="E27" s="60"/>
      <c r="F27" s="60"/>
      <c r="G27" s="60"/>
      <c r="H27" s="61"/>
      <c r="I27" s="19"/>
      <c r="J27" s="23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31"/>
      <c r="X27" s="31"/>
      <c r="Y27" s="31"/>
      <c r="Z27" s="31"/>
    </row>
    <row r="28" spans="1:26" ht="18" customHeight="1">
      <c r="A28" s="34"/>
      <c r="B28" s="123"/>
      <c r="C28" s="119"/>
      <c r="D28" s="119"/>
      <c r="E28" s="119"/>
      <c r="F28" s="119"/>
      <c r="G28" s="119"/>
      <c r="H28" s="125"/>
      <c r="I28" s="19"/>
      <c r="J28" s="38" t="s">
        <v>9</v>
      </c>
      <c r="K28" s="80"/>
      <c r="L28" s="20"/>
      <c r="M28" s="39" t="s">
        <v>10</v>
      </c>
      <c r="N28" s="80"/>
      <c r="O28" s="20"/>
      <c r="P28" s="40" t="s">
        <v>11</v>
      </c>
      <c r="Q28" s="81"/>
      <c r="R28" s="82"/>
      <c r="S28" s="20"/>
      <c r="T28" s="41" t="e" vm="2">
        <v>#VALUE!</v>
      </c>
      <c r="U28" s="83"/>
      <c r="V28" s="84"/>
      <c r="W28" s="31"/>
      <c r="X28" s="31"/>
      <c r="Y28" s="31"/>
      <c r="Z28" s="31"/>
    </row>
    <row r="29" spans="1:26" ht="18" customHeight="1">
      <c r="A29" s="34"/>
      <c r="B29" s="124"/>
      <c r="C29" s="121"/>
      <c r="D29" s="121"/>
      <c r="E29" s="121"/>
      <c r="F29" s="121"/>
      <c r="G29" s="121"/>
      <c r="H29" s="126"/>
      <c r="I29" s="19"/>
      <c r="J29" s="86"/>
      <c r="K29" s="87"/>
      <c r="L29" s="20"/>
      <c r="M29" s="86"/>
      <c r="N29" s="87"/>
      <c r="O29" s="20"/>
      <c r="P29" s="88"/>
      <c r="Q29" s="89"/>
      <c r="R29" s="90"/>
      <c r="S29" s="20"/>
      <c r="T29" s="91"/>
      <c r="U29" s="92"/>
      <c r="V29" s="93"/>
      <c r="W29" s="31"/>
      <c r="X29" s="31"/>
      <c r="Y29" s="31"/>
      <c r="Z29" s="31"/>
    </row>
    <row r="30" spans="1:26" ht="11.25" customHeight="1">
      <c r="A30" s="34"/>
      <c r="B30" s="42" t="s">
        <v>12</v>
      </c>
      <c r="C30" s="94"/>
      <c r="D30" s="94"/>
      <c r="E30" s="94"/>
      <c r="F30" s="43">
        <f>J56</f>
        <v>0</v>
      </c>
      <c r="G30" s="95"/>
      <c r="H30" s="96"/>
      <c r="I30" s="20"/>
      <c r="J30" s="44">
        <f>J47</f>
        <v>0</v>
      </c>
      <c r="K30" s="97"/>
      <c r="L30" s="20"/>
      <c r="M30" s="45">
        <f>K47</f>
        <v>0</v>
      </c>
      <c r="N30" s="97"/>
      <c r="O30" s="20"/>
      <c r="P30" s="46" t="str">
        <f>J50</f>
        <v/>
      </c>
      <c r="Q30" s="98"/>
      <c r="R30" s="99"/>
      <c r="S30" s="20"/>
      <c r="T30" s="47" t="str">
        <f>J53</f>
        <v>🔥GLORIOUS🔥</v>
      </c>
      <c r="U30" s="100"/>
      <c r="V30" s="101"/>
      <c r="W30" s="31"/>
      <c r="X30" s="31"/>
      <c r="Y30" s="31"/>
      <c r="Z30" s="31"/>
    </row>
    <row r="31" spans="1:26" ht="11.25" customHeight="1">
      <c r="A31" s="34"/>
      <c r="B31" s="102"/>
      <c r="C31" s="94"/>
      <c r="D31" s="94"/>
      <c r="E31" s="94"/>
      <c r="F31" s="95"/>
      <c r="G31" s="95"/>
      <c r="H31" s="96"/>
      <c r="I31" s="20"/>
      <c r="J31" s="103"/>
      <c r="K31" s="99"/>
      <c r="L31" s="20"/>
      <c r="M31" s="103"/>
      <c r="N31" s="99"/>
      <c r="O31" s="20"/>
      <c r="P31" s="103"/>
      <c r="Q31" s="104"/>
      <c r="R31" s="99"/>
      <c r="S31" s="20"/>
      <c r="T31" s="105"/>
      <c r="U31" s="106"/>
      <c r="V31" s="101"/>
      <c r="W31" s="31"/>
      <c r="X31" s="31"/>
      <c r="Y31" s="31"/>
      <c r="Z31" s="31"/>
    </row>
    <row r="32" spans="1:26" ht="11.25" customHeight="1">
      <c r="A32" s="34"/>
      <c r="B32" s="102"/>
      <c r="C32" s="94"/>
      <c r="D32" s="94"/>
      <c r="E32" s="94"/>
      <c r="F32" s="95"/>
      <c r="G32" s="95"/>
      <c r="H32" s="96"/>
      <c r="I32" s="20"/>
      <c r="J32" s="103"/>
      <c r="K32" s="99"/>
      <c r="L32" s="20"/>
      <c r="M32" s="103"/>
      <c r="N32" s="99"/>
      <c r="O32" s="20"/>
      <c r="P32" s="103"/>
      <c r="Q32" s="104"/>
      <c r="R32" s="99"/>
      <c r="S32" s="20"/>
      <c r="T32" s="105"/>
      <c r="U32" s="106"/>
      <c r="V32" s="101"/>
      <c r="W32" s="31"/>
      <c r="X32" s="31"/>
      <c r="Y32" s="31"/>
      <c r="Z32" s="31"/>
    </row>
    <row r="33" spans="2:26" ht="11.25" customHeight="1">
      <c r="B33" s="107"/>
      <c r="C33" s="108"/>
      <c r="D33" s="108"/>
      <c r="E33" s="108"/>
      <c r="F33" s="109"/>
      <c r="G33" s="109"/>
      <c r="H33" s="110"/>
      <c r="I33" s="24"/>
      <c r="J33" s="111"/>
      <c r="K33" s="112"/>
      <c r="L33" s="24"/>
      <c r="M33" s="111"/>
      <c r="N33" s="112"/>
      <c r="O33" s="24"/>
      <c r="P33" s="111"/>
      <c r="Q33" s="113"/>
      <c r="R33" s="112"/>
      <c r="S33" s="24"/>
      <c r="T33" s="114"/>
      <c r="U33" s="115"/>
      <c r="V33" s="116"/>
      <c r="W33" s="31"/>
      <c r="X33" s="31"/>
      <c r="Y33" s="31"/>
      <c r="Z33" s="31"/>
    </row>
    <row r="34" spans="2:26" ht="12.75">
      <c r="B34" s="18"/>
      <c r="C34" s="18"/>
      <c r="D34" s="18"/>
      <c r="E34" s="18"/>
      <c r="F34" s="18"/>
      <c r="G34" s="18"/>
      <c r="H34" s="18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2:26" s="5" customFormat="1" ht="12.75" hidden="1">
      <c r="B35" s="4" t="e">
        <f ca="1">DATE(F3,_xludf.XMATCH(B3,B40:B51),1)</f>
        <v>#NAME?</v>
      </c>
      <c r="C35" s="4" t="e">
        <f ca="1">_xludf.XMATCH(C38,C40:C46)</f>
        <v>#NAME?</v>
      </c>
      <c r="F35" s="4" t="s">
        <v>13</v>
      </c>
      <c r="G35" s="4" t="s">
        <v>14</v>
      </c>
      <c r="H35" s="5" t="s">
        <v>15</v>
      </c>
    </row>
    <row r="36" spans="2:26" s="5" customFormat="1" ht="12.75">
      <c r="C36" s="5">
        <f>DATE(F3,MATCH(B3,B40:B52,0),1)</f>
        <v>45413</v>
      </c>
      <c r="F36" s="6"/>
      <c r="G36" s="4">
        <v>0</v>
      </c>
      <c r="I36" s="4"/>
      <c r="J36" s="6"/>
      <c r="M36" s="4"/>
    </row>
    <row r="37" spans="2:26" s="5" customFormat="1" ht="12.75">
      <c r="F37" s="6">
        <v>1</v>
      </c>
      <c r="G37" s="4" t="str">
        <f>IF(ISBLANK(B7), "", B7)</f>
        <v/>
      </c>
      <c r="H37" s="8" t="str">
        <f>IF(SUM($G$37:G37) = SUM($G$37:G37), "", SUM($G$37:G37))</f>
        <v/>
      </c>
      <c r="I37" s="4" t="s">
        <v>16</v>
      </c>
      <c r="J37" s="6">
        <f>SUMIF(G37:G85,"&gt;0")</f>
        <v>0</v>
      </c>
      <c r="M37" s="4"/>
    </row>
    <row r="38" spans="2:26" s="5" customFormat="1" ht="12.75">
      <c r="B38" s="7" t="s">
        <v>17</v>
      </c>
      <c r="C38" s="4" t="s">
        <v>2</v>
      </c>
      <c r="F38" s="4">
        <v>2</v>
      </c>
      <c r="G38" s="4" t="str">
        <f>IF(ISBLANK(C7), "", C7)</f>
        <v/>
      </c>
      <c r="H38" s="8">
        <f>SUM($G$37:G38)</f>
        <v>0</v>
      </c>
      <c r="I38" s="4" t="s">
        <v>18</v>
      </c>
      <c r="J38" s="4">
        <f>SUMIF(G37:G85,"&lt;0")</f>
        <v>0</v>
      </c>
    </row>
    <row r="39" spans="2:26" s="5" customFormat="1" ht="12.75">
      <c r="F39" s="6">
        <v>3</v>
      </c>
      <c r="G39" s="4" t="str">
        <f>IF(ISBLANK(D7), "", D7)</f>
        <v/>
      </c>
      <c r="H39" s="8">
        <f>SUM($G$37:G39)</f>
        <v>0</v>
      </c>
    </row>
    <row r="40" spans="2:26" s="5" customFormat="1" ht="12.75">
      <c r="B40" s="4" t="s">
        <v>0</v>
      </c>
      <c r="C40" s="4" t="s">
        <v>2</v>
      </c>
      <c r="F40" s="4">
        <v>4</v>
      </c>
      <c r="G40" s="4" t="str">
        <f>IF(ISBLANK(E7), "", E7)</f>
        <v/>
      </c>
      <c r="H40" s="8">
        <f>SUM($G$37:G40)</f>
        <v>0</v>
      </c>
    </row>
    <row r="41" spans="2:26" s="5" customFormat="1" ht="12.75">
      <c r="B41" s="4" t="s">
        <v>19</v>
      </c>
      <c r="C41" s="4" t="s">
        <v>3</v>
      </c>
      <c r="F41" s="6">
        <v>5</v>
      </c>
      <c r="G41" s="4" t="str">
        <f>IF(ISBLANK(F7), "", F7)</f>
        <v/>
      </c>
      <c r="H41" s="8">
        <f>SUM($G$37:G41)</f>
        <v>0</v>
      </c>
      <c r="J41" s="4" t="s">
        <v>16</v>
      </c>
      <c r="K41" s="4" t="s">
        <v>18</v>
      </c>
    </row>
    <row r="42" spans="2:26" s="5" customFormat="1" ht="12.75">
      <c r="B42" s="4" t="s">
        <v>20</v>
      </c>
      <c r="C42" s="4" t="s">
        <v>4</v>
      </c>
      <c r="F42" s="4">
        <v>6</v>
      </c>
      <c r="G42" s="4" t="str">
        <f>IF(ISBLANK(G7), "", G7)</f>
        <v/>
      </c>
      <c r="H42" s="8">
        <f>SUM($G$37:G42)</f>
        <v>0</v>
      </c>
      <c r="I42" s="6"/>
      <c r="J42" s="6">
        <f>SUMIF(G37:G85,"&gt;0")</f>
        <v>0</v>
      </c>
      <c r="K42" s="6">
        <f>SUMIF(G37:G85,"&lt;0")</f>
        <v>0</v>
      </c>
    </row>
    <row r="43" spans="2:26" s="5" customFormat="1" ht="12.75">
      <c r="B43" s="4" t="s">
        <v>21</v>
      </c>
      <c r="C43" s="4" t="s">
        <v>5</v>
      </c>
      <c r="F43" s="6">
        <v>7</v>
      </c>
      <c r="G43" s="4" t="str">
        <f>IF(ISBLANK(H7), "", H7)</f>
        <v/>
      </c>
      <c r="H43" s="8">
        <f>SUM($G$37:G43)</f>
        <v>0</v>
      </c>
    </row>
    <row r="44" spans="2:26" s="5" customFormat="1" ht="12.75">
      <c r="B44" s="4" t="s">
        <v>22</v>
      </c>
      <c r="C44" s="4" t="s">
        <v>6</v>
      </c>
      <c r="F44" s="4">
        <v>8</v>
      </c>
      <c r="G44" s="4" t="str">
        <f>IF(ISBLANK(B11), "", B11)</f>
        <v/>
      </c>
      <c r="H44" s="8">
        <f>SUM($G$37:G44)</f>
        <v>0</v>
      </c>
    </row>
    <row r="45" spans="2:26" s="5" customFormat="1" ht="12.75">
      <c r="B45" s="4" t="s">
        <v>23</v>
      </c>
      <c r="C45" s="4" t="s">
        <v>7</v>
      </c>
      <c r="F45" s="6">
        <v>9</v>
      </c>
      <c r="G45" s="4" t="str">
        <f>IF(ISBLANK(C11), "", C11)</f>
        <v/>
      </c>
      <c r="H45" s="8">
        <f>SUM($G$37:G45)</f>
        <v>0</v>
      </c>
    </row>
    <row r="46" spans="2:26" s="5" customFormat="1" ht="12.75">
      <c r="B46" s="4" t="s">
        <v>24</v>
      </c>
      <c r="C46" s="4" t="s">
        <v>8</v>
      </c>
      <c r="F46" s="4">
        <v>10</v>
      </c>
      <c r="G46" s="4" t="str">
        <f>IF(ISBLANK(D11), "", D11)</f>
        <v/>
      </c>
      <c r="H46" s="8">
        <f>SUM($G$37:G46)</f>
        <v>0</v>
      </c>
      <c r="J46" s="4" t="s">
        <v>9</v>
      </c>
      <c r="K46" s="4" t="s">
        <v>10</v>
      </c>
    </row>
    <row r="47" spans="2:26" s="5" customFormat="1" ht="12.75">
      <c r="B47" s="4" t="s">
        <v>25</v>
      </c>
      <c r="F47" s="6">
        <v>11</v>
      </c>
      <c r="G47" s="4">
        <f>E11</f>
        <v>0</v>
      </c>
      <c r="H47" s="8">
        <f>SUM($G$37:G47)</f>
        <v>0</v>
      </c>
      <c r="J47" s="4">
        <f>COUNTIF(G37:G78,"&gt;1")</f>
        <v>0</v>
      </c>
      <c r="K47" s="4">
        <f>COUNTIF(G37:G78,"&lt;0")</f>
        <v>0</v>
      </c>
    </row>
    <row r="48" spans="2:26" s="5" customFormat="1" ht="12.75">
      <c r="B48" s="4" t="s">
        <v>26</v>
      </c>
      <c r="F48" s="4">
        <v>12</v>
      </c>
      <c r="G48" s="4" t="str">
        <f>IF(ISBLANK(F11), "", F11)</f>
        <v/>
      </c>
      <c r="H48" s="8">
        <f>SUM($G$37:G48)</f>
        <v>0</v>
      </c>
    </row>
    <row r="49" spans="2:11" s="5" customFormat="1" ht="15.75" customHeight="1">
      <c r="B49" s="4" t="s">
        <v>27</v>
      </c>
      <c r="F49" s="6">
        <v>13</v>
      </c>
      <c r="G49" s="4" t="str">
        <f>IF(ISBLANK(G11), "", G11)</f>
        <v/>
      </c>
      <c r="H49" s="8">
        <f>SUM($G$37:G49)</f>
        <v>0</v>
      </c>
      <c r="J49" s="36" t="s">
        <v>28</v>
      </c>
      <c r="K49" s="36"/>
    </row>
    <row r="50" spans="2:11" s="5" customFormat="1" ht="12.75">
      <c r="B50" s="4" t="s">
        <v>29</v>
      </c>
      <c r="F50" s="4">
        <v>14</v>
      </c>
      <c r="G50" s="4" t="str">
        <f>IF(ISBLANK(H11), "", H11)</f>
        <v/>
      </c>
      <c r="H50" s="8">
        <f>SUM($G$37:G50)</f>
        <v>0</v>
      </c>
      <c r="J50" s="36" t="str">
        <f>IFERROR(COUNTIF(G37:G85,"&gt;0")/(COUNTIF(G37:G85,"&gt;0")+COUNTIF(G37:G85,"&lt;0"))*100, "")</f>
        <v/>
      </c>
      <c r="K50" s="36"/>
    </row>
    <row r="51" spans="2:11" s="5" customFormat="1" ht="12.75">
      <c r="B51" s="4" t="s">
        <v>30</v>
      </c>
      <c r="F51" s="6">
        <v>15</v>
      </c>
      <c r="G51" s="4" t="str">
        <f>IF(ISBLANK(B15), "", B15)</f>
        <v/>
      </c>
      <c r="H51" s="8">
        <f>SUM($G$37:G51)</f>
        <v>0</v>
      </c>
      <c r="J51" s="9"/>
      <c r="K51" s="9"/>
    </row>
    <row r="52" spans="2:11" s="5" customFormat="1" ht="15.75" customHeight="1">
      <c r="F52" s="4">
        <v>16</v>
      </c>
      <c r="G52" s="4" t="str">
        <f>IF(ISBLANK(C15), "", C15)</f>
        <v/>
      </c>
      <c r="H52" s="8">
        <f>SUM($G$37:G52)</f>
        <v>0</v>
      </c>
      <c r="J52" s="36" t="s">
        <v>31</v>
      </c>
      <c r="K52" s="36"/>
    </row>
    <row r="53" spans="2:11" s="5" customFormat="1" ht="12.75">
      <c r="F53" s="6">
        <v>17</v>
      </c>
      <c r="G53" s="4">
        <f>D15</f>
        <v>0</v>
      </c>
      <c r="H53" s="8">
        <f>SUM($G$37:G53)</f>
        <v>0</v>
      </c>
      <c r="J53" s="36" t="str">
        <f>IFERROR(IF(SUM(F30)&lt;0,"❗GOT A LOT OF WORK TO DO ❗",IF(P30&lt;30,"❗GOT A LOT OF WORK TO DO ❗",IF(P30&lt;80,"NEED MORE PRACTICE !!","🔥GLORIOUS🔥"))), "")</f>
        <v>🔥GLORIOUS🔥</v>
      </c>
      <c r="K53" s="36"/>
    </row>
    <row r="54" spans="2:11" s="5" customFormat="1" ht="12.75">
      <c r="F54" s="4">
        <v>18</v>
      </c>
      <c r="G54" s="4" t="str">
        <f>IF(ISBLANK(E15), "", E15)</f>
        <v/>
      </c>
      <c r="H54" s="8">
        <f>SUM($G$37:G54)</f>
        <v>0</v>
      </c>
    </row>
    <row r="55" spans="2:11" s="5" customFormat="1" ht="15.75" customHeight="1">
      <c r="F55" s="6">
        <v>19</v>
      </c>
      <c r="G55" s="4" t="str">
        <f>IF(ISBLANK(F15), "", F15)</f>
        <v/>
      </c>
      <c r="H55" s="8">
        <f>SUM($G$37:G55)</f>
        <v>0</v>
      </c>
      <c r="J55" s="37" t="s">
        <v>32</v>
      </c>
      <c r="K55" s="37"/>
    </row>
    <row r="56" spans="2:11" s="5" customFormat="1" ht="12.75">
      <c r="F56" s="4">
        <v>20</v>
      </c>
      <c r="G56" s="4" t="str">
        <f>IF(ISBLANK(G15), "", G15)</f>
        <v/>
      </c>
      <c r="H56" s="8">
        <f>SUM($G$37:G56)</f>
        <v>0</v>
      </c>
      <c r="J56" s="37">
        <f>SUM(B7:H9,B11:H13,B15:H17,B19:H21,B23:H25,B27:H29)</f>
        <v>0</v>
      </c>
      <c r="K56" s="37"/>
    </row>
    <row r="57" spans="2:11" s="5" customFormat="1" ht="12.75">
      <c r="F57" s="6">
        <v>21</v>
      </c>
      <c r="G57" s="4" t="str">
        <f>IF(ISBLANK(H15), "", H15)</f>
        <v/>
      </c>
      <c r="H57" s="8">
        <f>SUM($G$37:G57)</f>
        <v>0</v>
      </c>
    </row>
    <row r="58" spans="2:11" s="5" customFormat="1" ht="12.75">
      <c r="F58" s="4">
        <v>22</v>
      </c>
      <c r="G58" s="4" t="str">
        <f>IF(ISBLANK(B19), "", B19)</f>
        <v/>
      </c>
      <c r="H58" s="8">
        <f>SUM($G$37:G58)</f>
        <v>0</v>
      </c>
    </row>
    <row r="59" spans="2:11" s="5" customFormat="1" ht="12.75">
      <c r="F59" s="6">
        <v>23</v>
      </c>
      <c r="G59" s="4" t="str">
        <f>IF(ISBLANK(C19), "", C19)</f>
        <v/>
      </c>
      <c r="H59" s="8">
        <f>SUM($G$37:G59)</f>
        <v>0</v>
      </c>
    </row>
    <row r="60" spans="2:11" s="5" customFormat="1" ht="12.75">
      <c r="F60" s="4">
        <v>24</v>
      </c>
      <c r="G60" s="4" t="str">
        <f>IF(ISBLANK(D19), "", D19)</f>
        <v/>
      </c>
      <c r="H60" s="8">
        <f>SUM($G$37:G60)</f>
        <v>0</v>
      </c>
    </row>
    <row r="61" spans="2:11" s="5" customFormat="1" ht="12.75">
      <c r="F61" s="6">
        <v>25</v>
      </c>
      <c r="G61" s="4" t="str">
        <f>IF(ISBLANK(E19), "", E19)</f>
        <v/>
      </c>
      <c r="H61" s="8">
        <f>SUM($G$37:G61)</f>
        <v>0</v>
      </c>
    </row>
    <row r="62" spans="2:11" s="5" customFormat="1" ht="12.75">
      <c r="F62" s="4">
        <v>26</v>
      </c>
      <c r="G62" s="4" t="str">
        <f>IF(ISBLANK(F19), "", F19)</f>
        <v/>
      </c>
      <c r="H62" s="8">
        <f>SUM($G$37:G62)</f>
        <v>0</v>
      </c>
    </row>
    <row r="63" spans="2:11" s="5" customFormat="1" ht="12.75">
      <c r="F63" s="6">
        <v>27</v>
      </c>
      <c r="G63" s="4" t="str">
        <f>IF(ISBLANK(G19), "", G19)</f>
        <v/>
      </c>
      <c r="H63" s="8">
        <f>SUM($G$37:G63)</f>
        <v>0</v>
      </c>
    </row>
    <row r="64" spans="2:11" s="5" customFormat="1" ht="12.75">
      <c r="F64" s="4">
        <v>28</v>
      </c>
      <c r="G64" s="4" t="str">
        <f>IF(ISBLANK(H19), "", H19)</f>
        <v/>
      </c>
      <c r="H64" s="8">
        <f>SUM($G$37:G64)</f>
        <v>0</v>
      </c>
    </row>
    <row r="65" spans="6:8" s="5" customFormat="1" ht="12.75">
      <c r="F65" s="6">
        <v>29</v>
      </c>
      <c r="G65" s="4" t="str">
        <f>IF(ISBLANK(B23), "", B23)</f>
        <v/>
      </c>
      <c r="H65" s="8">
        <f>SUM($G$37:G65)</f>
        <v>0</v>
      </c>
    </row>
    <row r="66" spans="6:8" s="5" customFormat="1" ht="12.75">
      <c r="F66" s="4">
        <v>30</v>
      </c>
      <c r="G66" s="4" t="str">
        <f>IF(ISBLANK(C23), "", C23)</f>
        <v/>
      </c>
      <c r="H66" s="8">
        <f>SUM($G$37:G66)</f>
        <v>0</v>
      </c>
    </row>
    <row r="67" spans="6:8" s="5" customFormat="1" ht="12.75">
      <c r="F67" s="6">
        <v>31</v>
      </c>
      <c r="G67" s="4" t="str">
        <f>IF(ISBLANK(D23), "", D23)</f>
        <v/>
      </c>
      <c r="H67" s="8">
        <f>SUM($G$37:G67)</f>
        <v>0</v>
      </c>
    </row>
    <row r="68" spans="6:8" s="5" customFormat="1" ht="12.75">
      <c r="F68" s="4">
        <v>32</v>
      </c>
      <c r="G68" s="4" t="str">
        <f>IF(ISBLANK(E23), "", E23)</f>
        <v/>
      </c>
      <c r="H68" s="8">
        <f>SUM($G$37:G68)</f>
        <v>0</v>
      </c>
    </row>
    <row r="69" spans="6:8" s="5" customFormat="1" ht="12.75">
      <c r="F69" s="6">
        <v>33</v>
      </c>
      <c r="G69" s="4" t="str">
        <f>IF(ISBLANK(F23), "", F23)</f>
        <v/>
      </c>
      <c r="H69" s="8">
        <f>SUM($G$37:G69)</f>
        <v>0</v>
      </c>
    </row>
    <row r="70" spans="6:8" s="5" customFormat="1" ht="12.75">
      <c r="F70" s="4">
        <v>34</v>
      </c>
      <c r="G70" s="4" t="str">
        <f>IF(ISBLANK(G23), "", G23)</f>
        <v/>
      </c>
      <c r="H70" s="8">
        <f>SUM($G$37:G70)</f>
        <v>0</v>
      </c>
    </row>
    <row r="71" spans="6:8" s="5" customFormat="1" ht="12.75">
      <c r="F71" s="6">
        <v>35</v>
      </c>
      <c r="G71" s="4" t="str">
        <f>IF(ISBLANK(H23), "", H23)</f>
        <v/>
      </c>
      <c r="H71" s="8">
        <f>SUM($G$37:G71)</f>
        <v>0</v>
      </c>
    </row>
    <row r="72" spans="6:8" s="5" customFormat="1" ht="12.75">
      <c r="F72" s="4">
        <v>36</v>
      </c>
      <c r="G72" s="4" t="str">
        <f>IF(ISBLANK(B27), "", B27)</f>
        <v/>
      </c>
      <c r="H72" s="8">
        <f>SUM($G$37:G72)</f>
        <v>0</v>
      </c>
    </row>
    <row r="73" spans="6:8" s="5" customFormat="1" ht="12.75">
      <c r="F73" s="6">
        <v>37</v>
      </c>
      <c r="G73" s="4" t="str">
        <f>IF(ISBLANK(C27), "", C27)</f>
        <v/>
      </c>
      <c r="H73" s="8">
        <f>SUM($G$37:G73)</f>
        <v>0</v>
      </c>
    </row>
    <row r="74" spans="6:8" s="5" customFormat="1" ht="17.25" customHeight="1">
      <c r="F74" s="4">
        <v>38</v>
      </c>
      <c r="G74" s="4" t="str">
        <f>IF(ISBLANK(D27), "", D27)</f>
        <v/>
      </c>
      <c r="H74" s="8">
        <f>SUM($G$37:G74)</f>
        <v>0</v>
      </c>
    </row>
    <row r="75" spans="6:8" s="5" customFormat="1" ht="12.75">
      <c r="F75" s="6">
        <v>39</v>
      </c>
      <c r="G75" s="4" t="str">
        <f>IF(ISBLANK(E27), "", E27)</f>
        <v/>
      </c>
      <c r="H75" s="8">
        <f>SUM($G$37:G75)</f>
        <v>0</v>
      </c>
    </row>
    <row r="76" spans="6:8" s="5" customFormat="1" ht="12.75">
      <c r="F76" s="4">
        <v>40</v>
      </c>
      <c r="G76" s="4" t="str">
        <f>IF(ISBLANK(F27), "", F27)</f>
        <v/>
      </c>
      <c r="H76" s="8">
        <f>SUM($G$37:G76)</f>
        <v>0</v>
      </c>
    </row>
    <row r="77" spans="6:8" s="5" customFormat="1" ht="12.75">
      <c r="F77" s="6">
        <v>41</v>
      </c>
      <c r="G77" s="4" t="str">
        <f>IF(ISBLANK(G27), "", G27)</f>
        <v/>
      </c>
      <c r="H77" s="8">
        <f>SUM($G$37:G77)</f>
        <v>0</v>
      </c>
    </row>
    <row r="78" spans="6:8" s="5" customFormat="1" ht="12.75">
      <c r="F78" s="4">
        <v>42</v>
      </c>
      <c r="G78" s="4" t="str">
        <f>IF(ISBLANK(H27), "", H27)</f>
        <v/>
      </c>
      <c r="H78" s="8">
        <f>SUM($G$37:G78)</f>
        <v>0</v>
      </c>
    </row>
    <row r="79" spans="6:8" s="5" customFormat="1" ht="12.75">
      <c r="F79" s="6">
        <v>43</v>
      </c>
      <c r="H79" s="8">
        <f>SUM($G$37:G79)</f>
        <v>0</v>
      </c>
    </row>
    <row r="80" spans="6:8" s="5" customFormat="1" ht="12.75">
      <c r="F80" s="4">
        <v>44</v>
      </c>
      <c r="H80" s="8">
        <f>SUM($G$37:G80)</f>
        <v>0</v>
      </c>
    </row>
    <row r="81" spans="6:8" s="5" customFormat="1" ht="12.75">
      <c r="F81" s="6">
        <v>45</v>
      </c>
      <c r="H81" s="8">
        <f>SUM($G$37:G81)</f>
        <v>0</v>
      </c>
    </row>
    <row r="82" spans="6:8" s="5" customFormat="1" ht="12.75">
      <c r="F82" s="4">
        <v>46</v>
      </c>
      <c r="H82" s="8">
        <f>SUM($G$37:G82)</f>
        <v>0</v>
      </c>
    </row>
    <row r="83" spans="6:8" s="5" customFormat="1" ht="12.75">
      <c r="F83" s="6">
        <v>47</v>
      </c>
      <c r="H83" s="8">
        <f>SUM($G$37:G83)</f>
        <v>0</v>
      </c>
    </row>
    <row r="84" spans="6:8" s="5" customFormat="1" ht="12.75">
      <c r="F84" s="4">
        <v>48</v>
      </c>
      <c r="H84" s="8">
        <f>SUM($G$37:G84)</f>
        <v>0</v>
      </c>
    </row>
    <row r="85" spans="6:8" s="5" customFormat="1" ht="12.75">
      <c r="F85" s="6">
        <v>49</v>
      </c>
      <c r="H85" s="8">
        <f>SUM($G$37:G85)</f>
        <v>0</v>
      </c>
    </row>
    <row r="86" spans="6:8" s="5" customFormat="1" ht="12.75">
      <c r="H86" s="34"/>
    </row>
  </sheetData>
  <sheetProtection algorithmName="SHA-512" hashValue="wjG5/t+aZyeY//oua6F0Jg5C0qle/FEqDHkXFC8dMkgB8X9xiiGtVHHI+WqHorgAjWXIpKQvKdn3DoGHWeS1TQ==" saltValue="doCrrBVNUIFMjdFRk/QJtA==" spinCount="100000" sheet="1" objects="1" scenarios="1" selectLockedCells="1"/>
  <mergeCells count="62">
    <mergeCell ref="B2:V2"/>
    <mergeCell ref="B3:D3"/>
    <mergeCell ref="F3:H3"/>
    <mergeCell ref="J3:V3"/>
    <mergeCell ref="B7:B9"/>
    <mergeCell ref="C7:C9"/>
    <mergeCell ref="D7:D9"/>
    <mergeCell ref="E7:E9"/>
    <mergeCell ref="F7:F9"/>
    <mergeCell ref="G7:G9"/>
    <mergeCell ref="H7:H9"/>
    <mergeCell ref="B11:B13"/>
    <mergeCell ref="C11:C13"/>
    <mergeCell ref="D11:D13"/>
    <mergeCell ref="E11:E13"/>
    <mergeCell ref="F11:F13"/>
    <mergeCell ref="G11:G13"/>
    <mergeCell ref="H11:H13"/>
    <mergeCell ref="H15:H17"/>
    <mergeCell ref="B19:B21"/>
    <mergeCell ref="C19:C21"/>
    <mergeCell ref="D19:D21"/>
    <mergeCell ref="E19:E21"/>
    <mergeCell ref="F19:F21"/>
    <mergeCell ref="G19:G21"/>
    <mergeCell ref="H19:H21"/>
    <mergeCell ref="B15:B17"/>
    <mergeCell ref="C15:C17"/>
    <mergeCell ref="D15:D17"/>
    <mergeCell ref="E15:E17"/>
    <mergeCell ref="F15:F17"/>
    <mergeCell ref="G15:G17"/>
    <mergeCell ref="H23:H25"/>
    <mergeCell ref="B27:B29"/>
    <mergeCell ref="C27:C29"/>
    <mergeCell ref="D27:D29"/>
    <mergeCell ref="E27:E29"/>
    <mergeCell ref="F27:F29"/>
    <mergeCell ref="G27:G29"/>
    <mergeCell ref="H27:H29"/>
    <mergeCell ref="B23:B25"/>
    <mergeCell ref="C23:C25"/>
    <mergeCell ref="D23:D25"/>
    <mergeCell ref="E23:E25"/>
    <mergeCell ref="F23:F25"/>
    <mergeCell ref="G23:G25"/>
    <mergeCell ref="B30:E33"/>
    <mergeCell ref="F30:H33"/>
    <mergeCell ref="J30:K33"/>
    <mergeCell ref="M30:N33"/>
    <mergeCell ref="P30:R33"/>
    <mergeCell ref="J56:K56"/>
    <mergeCell ref="J28:K29"/>
    <mergeCell ref="M28:N29"/>
    <mergeCell ref="P28:R29"/>
    <mergeCell ref="T28:V29"/>
    <mergeCell ref="T30:V33"/>
    <mergeCell ref="J49:K49"/>
    <mergeCell ref="J50:K50"/>
    <mergeCell ref="J52:K52"/>
    <mergeCell ref="J53:K53"/>
    <mergeCell ref="J55:K55"/>
  </mergeCells>
  <conditionalFormatting sqref="B7 B27:H29">
    <cfRule type="cellIs" dxfId="127" priority="13" operator="greaterThan">
      <formula>0</formula>
    </cfRule>
    <cfRule type="cellIs" dxfId="126" priority="14" operator="lessThan">
      <formula>0</formula>
    </cfRule>
  </conditionalFormatting>
  <conditionalFormatting sqref="B6:H6 B10:H10 B14:H14 B18:H18 B22:H22 B26:H26">
    <cfRule type="expression" dxfId="125" priority="11">
      <formula>MONTH(B6)&lt;&gt;MONTH($C$36)</formula>
    </cfRule>
    <cfRule type="expression" dxfId="124" priority="12">
      <formula>MONTH(B6)&lt;&gt;MONTH($B$35)</formula>
    </cfRule>
  </conditionalFormatting>
  <conditionalFormatting sqref="B11:H13">
    <cfRule type="cellIs" dxfId="123" priority="7" operator="greaterThan">
      <formula>0</formula>
    </cfRule>
    <cfRule type="cellIs" dxfId="122" priority="8" operator="lessThan">
      <formula>0</formula>
    </cfRule>
  </conditionalFormatting>
  <conditionalFormatting sqref="B15:H17">
    <cfRule type="cellIs" dxfId="121" priority="5" operator="greaterThan">
      <formula>0</formula>
    </cfRule>
    <cfRule type="cellIs" dxfId="120" priority="6" operator="lessThan">
      <formula>0</formula>
    </cfRule>
  </conditionalFormatting>
  <conditionalFormatting sqref="B19:H21">
    <cfRule type="cellIs" dxfId="119" priority="3" operator="greaterThan">
      <formula>0</formula>
    </cfRule>
    <cfRule type="cellIs" dxfId="118" priority="4" operator="lessThan">
      <formula>0</formula>
    </cfRule>
  </conditionalFormatting>
  <conditionalFormatting sqref="B23:H25">
    <cfRule type="cellIs" dxfId="117" priority="1" operator="greaterThan">
      <formula>0</formula>
    </cfRule>
    <cfRule type="cellIs" dxfId="116" priority="2" operator="lessThan">
      <formula>0</formula>
    </cfRule>
  </conditionalFormatting>
  <conditionalFormatting sqref="C7:H9">
    <cfRule type="cellIs" dxfId="115" priority="9" operator="greaterThan">
      <formula>0</formula>
    </cfRule>
    <cfRule type="cellIs" dxfId="114" priority="10" operator="lessThan">
      <formula>0</formula>
    </cfRule>
  </conditionalFormatting>
  <conditionalFormatting sqref="F30:H33">
    <cfRule type="cellIs" dxfId="113" priority="15" operator="greaterThan">
      <formula>0</formula>
    </cfRule>
    <cfRule type="cellIs" dxfId="112" priority="16" operator="lessThan">
      <formula>0</formula>
    </cfRule>
  </conditionalFormatting>
  <dataValidations count="3">
    <dataValidation allowBlank="1" showInputMessage="1" showErrorMessage="1" sqref="F3:H3" xr:uid="{AACB2CFA-EFFC-4AB1-912C-A4B0C2C5A07C}"/>
    <dataValidation allowBlank="1" showErrorMessage="1" sqref="B3:D3" xr:uid="{F5A5B353-7DD4-4423-A45D-0990D66D0AE0}"/>
    <dataValidation type="list" allowBlank="1" showErrorMessage="1" sqref="C38" xr:uid="{E8F851A3-EB21-4670-B720-004A5D2AFEE0}">
      <formula1>$C$40:$C$46</formula1>
    </dataValidation>
  </dataValidations>
  <pageMargins left="0" right="0" top="0" bottom="0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A10DF-BEC8-4586-81D7-E1CFD1042D19}">
  <sheetPr codeName="Sheet7">
    <outlinePr summaryBelow="0" summaryRight="0"/>
  </sheetPr>
  <dimension ref="A1:Z86"/>
  <sheetViews>
    <sheetView showGridLines="0" zoomScale="70" zoomScaleNormal="70" workbookViewId="0">
      <selection activeCell="F7" sqref="F7:F9"/>
    </sheetView>
  </sheetViews>
  <sheetFormatPr defaultColWidth="12.5703125" defaultRowHeight="15.75" customHeight="1"/>
  <cols>
    <col min="1" max="1" width="6.42578125" style="25" customWidth="1"/>
    <col min="2" max="8" width="10.42578125" style="25" customWidth="1"/>
    <col min="9" max="9" width="1.140625" style="25" customWidth="1"/>
    <col min="10" max="22" width="10.42578125" style="25" customWidth="1"/>
    <col min="23" max="16384" width="12.5703125" style="25"/>
  </cols>
  <sheetData>
    <row r="1" spans="1:26" ht="7.5" customHeight="1">
      <c r="A1" s="26"/>
      <c r="B1" s="18"/>
      <c r="C1" s="18"/>
      <c r="D1" s="18"/>
      <c r="E1" s="18"/>
      <c r="F1" s="18"/>
      <c r="G1" s="18"/>
      <c r="H1" s="18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204.75" customHeight="1">
      <c r="A2" s="34"/>
      <c r="B2" s="52" t="e" vm="1">
        <v>#VALUE!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27"/>
      <c r="X2" s="27"/>
      <c r="Y2" s="27"/>
      <c r="Z2" s="27"/>
    </row>
    <row r="3" spans="1:26" ht="18.75" customHeight="1">
      <c r="A3" s="34"/>
      <c r="B3" s="66" t="s">
        <v>23</v>
      </c>
      <c r="C3" s="127"/>
      <c r="D3" s="127"/>
      <c r="E3" s="10"/>
      <c r="F3" s="67">
        <v>2024</v>
      </c>
      <c r="G3" s="127"/>
      <c r="H3" s="128"/>
      <c r="I3" s="11"/>
      <c r="J3" s="55" t="s">
        <v>1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2"/>
      <c r="W3" s="28"/>
      <c r="X3" s="28"/>
      <c r="Y3" s="28"/>
      <c r="Z3" s="28"/>
    </row>
    <row r="4" spans="1:26" ht="12.75">
      <c r="A4" s="29"/>
      <c r="B4" s="12" t="s">
        <v>2</v>
      </c>
      <c r="C4" s="13" t="s">
        <v>3</v>
      </c>
      <c r="D4" s="12" t="s">
        <v>4</v>
      </c>
      <c r="E4" s="13" t="s">
        <v>5</v>
      </c>
      <c r="F4" s="12" t="s">
        <v>6</v>
      </c>
      <c r="G4" s="13" t="s">
        <v>7</v>
      </c>
      <c r="H4" s="12" t="s">
        <v>8</v>
      </c>
      <c r="I4" s="14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30"/>
      <c r="X4" s="30"/>
      <c r="Y4" s="30"/>
      <c r="Z4" s="30"/>
    </row>
    <row r="5" spans="1:26" ht="12.75">
      <c r="A5" s="34"/>
      <c r="B5" s="17"/>
      <c r="C5" s="18"/>
      <c r="D5" s="18"/>
      <c r="E5" s="18"/>
      <c r="F5" s="18"/>
      <c r="G5" s="18"/>
      <c r="H5" s="18"/>
      <c r="I5" s="19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31"/>
      <c r="X5" s="31"/>
      <c r="Y5" s="31"/>
      <c r="Z5" s="31"/>
    </row>
    <row r="6" spans="1:26" ht="12" customHeight="1">
      <c r="A6" s="32"/>
      <c r="B6" s="1">
        <f>C36-WEEKDAY(C36,1)+1</f>
        <v>45438</v>
      </c>
      <c r="C6" s="2">
        <f>B6+1</f>
        <v>45439</v>
      </c>
      <c r="D6" s="2">
        <f t="shared" ref="D6:H6" si="0">C6+1</f>
        <v>45440</v>
      </c>
      <c r="E6" s="2">
        <f t="shared" si="0"/>
        <v>45441</v>
      </c>
      <c r="F6" s="2">
        <f t="shared" si="0"/>
        <v>45442</v>
      </c>
      <c r="G6" s="2">
        <f t="shared" si="0"/>
        <v>45443</v>
      </c>
      <c r="H6" s="3">
        <f t="shared" si="0"/>
        <v>45444</v>
      </c>
      <c r="I6" s="21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33"/>
      <c r="X6" s="33"/>
      <c r="Y6" s="33"/>
      <c r="Z6" s="33"/>
    </row>
    <row r="7" spans="1:26" ht="18" customHeight="1">
      <c r="A7" s="34"/>
      <c r="B7" s="64"/>
      <c r="C7" s="60"/>
      <c r="D7" s="60"/>
      <c r="E7" s="60"/>
      <c r="F7" s="60"/>
      <c r="G7" s="60"/>
      <c r="H7" s="58"/>
      <c r="I7" s="19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31"/>
      <c r="X7" s="31"/>
      <c r="Y7" s="31"/>
      <c r="Z7" s="31"/>
    </row>
    <row r="8" spans="1:26" ht="18" customHeight="1">
      <c r="A8" s="34"/>
      <c r="B8" s="59"/>
      <c r="C8" s="119"/>
      <c r="D8" s="119"/>
      <c r="E8" s="119"/>
      <c r="F8" s="119"/>
      <c r="G8" s="119"/>
      <c r="H8" s="120"/>
      <c r="I8" s="19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31"/>
      <c r="X8" s="31"/>
      <c r="Y8" s="31"/>
      <c r="Z8" s="31"/>
    </row>
    <row r="9" spans="1:26" ht="18" customHeight="1">
      <c r="A9" s="34"/>
      <c r="B9" s="65"/>
      <c r="C9" s="121"/>
      <c r="D9" s="121"/>
      <c r="E9" s="121"/>
      <c r="F9" s="121"/>
      <c r="G9" s="121"/>
      <c r="H9" s="122"/>
      <c r="I9" s="1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31"/>
      <c r="X9" s="31"/>
      <c r="Y9" s="31"/>
      <c r="Z9" s="31"/>
    </row>
    <row r="10" spans="1:26" ht="12" customHeight="1">
      <c r="A10" s="32"/>
      <c r="B10" s="1">
        <f>H6+1</f>
        <v>45445</v>
      </c>
      <c r="C10" s="2">
        <f t="shared" ref="C10:H10" si="1">B10+1</f>
        <v>45446</v>
      </c>
      <c r="D10" s="2">
        <f t="shared" si="1"/>
        <v>45447</v>
      </c>
      <c r="E10" s="2">
        <f t="shared" si="1"/>
        <v>45448</v>
      </c>
      <c r="F10" s="2">
        <f t="shared" si="1"/>
        <v>45449</v>
      </c>
      <c r="G10" s="2">
        <f t="shared" si="1"/>
        <v>45450</v>
      </c>
      <c r="H10" s="3">
        <f t="shared" si="1"/>
        <v>45451</v>
      </c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33"/>
      <c r="X10" s="33"/>
      <c r="Y10" s="33"/>
      <c r="Z10" s="33"/>
    </row>
    <row r="11" spans="1:26" ht="18" customHeight="1">
      <c r="A11" s="34"/>
      <c r="B11" s="59"/>
      <c r="C11" s="60"/>
      <c r="D11" s="60"/>
      <c r="E11" s="60"/>
      <c r="F11" s="60"/>
      <c r="G11" s="60"/>
      <c r="H11" s="58"/>
      <c r="I11" s="19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31"/>
      <c r="X11" s="31"/>
      <c r="Y11" s="31"/>
      <c r="Z11" s="31"/>
    </row>
    <row r="12" spans="1:26" ht="18" customHeight="1">
      <c r="A12" s="34"/>
      <c r="B12" s="123"/>
      <c r="C12" s="119"/>
      <c r="D12" s="119"/>
      <c r="E12" s="119"/>
      <c r="F12" s="119"/>
      <c r="G12" s="119"/>
      <c r="H12" s="120"/>
      <c r="I12" s="1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31"/>
      <c r="X12" s="31"/>
      <c r="Y12" s="31"/>
      <c r="Z12" s="31"/>
    </row>
    <row r="13" spans="1:26" ht="18" customHeight="1">
      <c r="A13" s="34"/>
      <c r="B13" s="124"/>
      <c r="C13" s="121"/>
      <c r="D13" s="121"/>
      <c r="E13" s="121"/>
      <c r="F13" s="121"/>
      <c r="G13" s="121"/>
      <c r="H13" s="122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31"/>
      <c r="X13" s="31"/>
      <c r="Y13" s="31"/>
      <c r="Z13" s="31"/>
    </row>
    <row r="14" spans="1:26" ht="12" customHeight="1">
      <c r="A14" s="32"/>
      <c r="B14" s="1">
        <f>H10+1</f>
        <v>45452</v>
      </c>
      <c r="C14" s="2">
        <f t="shared" ref="C14:H14" si="2">B14+1</f>
        <v>45453</v>
      </c>
      <c r="D14" s="2">
        <f t="shared" si="2"/>
        <v>45454</v>
      </c>
      <c r="E14" s="2">
        <f t="shared" si="2"/>
        <v>45455</v>
      </c>
      <c r="F14" s="2">
        <f t="shared" si="2"/>
        <v>45456</v>
      </c>
      <c r="G14" s="2">
        <f t="shared" si="2"/>
        <v>45457</v>
      </c>
      <c r="H14" s="3">
        <f t="shared" si="2"/>
        <v>45458</v>
      </c>
      <c r="I14" s="21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3"/>
      <c r="X14" s="33"/>
      <c r="Y14" s="33"/>
      <c r="Z14" s="33"/>
    </row>
    <row r="15" spans="1:26" ht="18" customHeight="1">
      <c r="A15" s="34"/>
      <c r="B15" s="59"/>
      <c r="C15" s="60"/>
      <c r="D15" s="60"/>
      <c r="E15" s="60"/>
      <c r="F15" s="60"/>
      <c r="G15" s="60"/>
      <c r="H15" s="58"/>
      <c r="I15" s="19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31"/>
      <c r="X15" s="31"/>
      <c r="Y15" s="31"/>
      <c r="Z15" s="31"/>
    </row>
    <row r="16" spans="1:26" ht="18" customHeight="1">
      <c r="A16" s="34"/>
      <c r="B16" s="123"/>
      <c r="C16" s="119"/>
      <c r="D16" s="119"/>
      <c r="E16" s="119"/>
      <c r="F16" s="119"/>
      <c r="G16" s="119"/>
      <c r="H16" s="120"/>
      <c r="I16" s="1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31"/>
      <c r="X16" s="31"/>
      <c r="Y16" s="31"/>
      <c r="Z16" s="31"/>
    </row>
    <row r="17" spans="1:26" ht="18" customHeight="1">
      <c r="A17" s="34"/>
      <c r="B17" s="124"/>
      <c r="C17" s="121"/>
      <c r="D17" s="121"/>
      <c r="E17" s="121"/>
      <c r="F17" s="121"/>
      <c r="G17" s="121"/>
      <c r="H17" s="122"/>
      <c r="I17" s="19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31"/>
      <c r="X17" s="31"/>
      <c r="Y17" s="31"/>
      <c r="Z17" s="31"/>
    </row>
    <row r="18" spans="1:26" ht="12" customHeight="1">
      <c r="A18" s="32"/>
      <c r="B18" s="1">
        <f>H14+1</f>
        <v>45459</v>
      </c>
      <c r="C18" s="2">
        <f t="shared" ref="C18:H18" si="3">B18+1</f>
        <v>45460</v>
      </c>
      <c r="D18" s="2">
        <f t="shared" si="3"/>
        <v>45461</v>
      </c>
      <c r="E18" s="2">
        <f t="shared" si="3"/>
        <v>45462</v>
      </c>
      <c r="F18" s="2">
        <f t="shared" si="3"/>
        <v>45463</v>
      </c>
      <c r="G18" s="2">
        <f t="shared" si="3"/>
        <v>45464</v>
      </c>
      <c r="H18" s="3">
        <f t="shared" si="3"/>
        <v>45465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33"/>
      <c r="X18" s="33"/>
      <c r="Y18" s="33"/>
      <c r="Z18" s="33"/>
    </row>
    <row r="19" spans="1:26" ht="18" customHeight="1">
      <c r="A19" s="34"/>
      <c r="B19" s="59"/>
      <c r="C19" s="60"/>
      <c r="D19" s="60"/>
      <c r="E19" s="60"/>
      <c r="F19" s="60"/>
      <c r="G19" s="60"/>
      <c r="H19" s="58"/>
      <c r="I19" s="19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31"/>
      <c r="X19" s="31"/>
      <c r="Y19" s="31"/>
      <c r="Z19" s="31"/>
    </row>
    <row r="20" spans="1:26" ht="18" customHeight="1">
      <c r="A20" s="34"/>
      <c r="B20" s="123"/>
      <c r="C20" s="119"/>
      <c r="D20" s="119"/>
      <c r="E20" s="119"/>
      <c r="F20" s="119"/>
      <c r="G20" s="119"/>
      <c r="H20" s="1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31"/>
      <c r="X20" s="31"/>
      <c r="Y20" s="31"/>
      <c r="Z20" s="31"/>
    </row>
    <row r="21" spans="1:26" ht="18" customHeight="1">
      <c r="A21" s="34"/>
      <c r="B21" s="124"/>
      <c r="C21" s="121"/>
      <c r="D21" s="121"/>
      <c r="E21" s="121"/>
      <c r="F21" s="121"/>
      <c r="G21" s="121"/>
      <c r="H21" s="122"/>
      <c r="I21" s="19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31"/>
      <c r="X21" s="31"/>
      <c r="Y21" s="31"/>
      <c r="Z21" s="31"/>
    </row>
    <row r="22" spans="1:26" ht="12" customHeight="1">
      <c r="A22" s="32"/>
      <c r="B22" s="1">
        <f>H18+1</f>
        <v>45466</v>
      </c>
      <c r="C22" s="2">
        <f t="shared" ref="C22:H22" si="4">B22+1</f>
        <v>45467</v>
      </c>
      <c r="D22" s="2">
        <f t="shared" si="4"/>
        <v>45468</v>
      </c>
      <c r="E22" s="2">
        <f t="shared" si="4"/>
        <v>45469</v>
      </c>
      <c r="F22" s="2">
        <f t="shared" si="4"/>
        <v>45470</v>
      </c>
      <c r="G22" s="2">
        <f t="shared" si="4"/>
        <v>45471</v>
      </c>
      <c r="H22" s="3">
        <f t="shared" si="4"/>
        <v>45472</v>
      </c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33"/>
      <c r="X22" s="33"/>
      <c r="Y22" s="33"/>
      <c r="Z22" s="33"/>
    </row>
    <row r="23" spans="1:26" ht="18" customHeight="1">
      <c r="A23" s="34"/>
      <c r="B23" s="59"/>
      <c r="C23" s="60"/>
      <c r="D23" s="60"/>
      <c r="E23" s="60"/>
      <c r="F23" s="60"/>
      <c r="G23" s="60"/>
      <c r="H23" s="58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31"/>
      <c r="X23" s="31"/>
      <c r="Y23" s="31"/>
      <c r="Z23" s="31"/>
    </row>
    <row r="24" spans="1:26" ht="18" customHeight="1">
      <c r="A24" s="34"/>
      <c r="B24" s="123"/>
      <c r="C24" s="119"/>
      <c r="D24" s="119"/>
      <c r="E24" s="119"/>
      <c r="F24" s="119"/>
      <c r="G24" s="119"/>
      <c r="H24" s="120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31"/>
      <c r="X24" s="31"/>
      <c r="Y24" s="31"/>
      <c r="Z24" s="31"/>
    </row>
    <row r="25" spans="1:26" ht="18" customHeight="1">
      <c r="A25" s="34"/>
      <c r="B25" s="124"/>
      <c r="C25" s="121"/>
      <c r="D25" s="121"/>
      <c r="E25" s="121"/>
      <c r="F25" s="121"/>
      <c r="G25" s="121"/>
      <c r="H25" s="122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31"/>
      <c r="X25" s="31"/>
      <c r="Y25" s="31"/>
      <c r="Z25" s="31"/>
    </row>
    <row r="26" spans="1:26" ht="12" customHeight="1">
      <c r="A26" s="32"/>
      <c r="B26" s="1">
        <f>H22+1</f>
        <v>45473</v>
      </c>
      <c r="C26" s="2">
        <f t="shared" ref="C26:H26" si="5">B26+1</f>
        <v>45474</v>
      </c>
      <c r="D26" s="2">
        <f t="shared" si="5"/>
        <v>45475</v>
      </c>
      <c r="E26" s="2">
        <f t="shared" si="5"/>
        <v>45476</v>
      </c>
      <c r="F26" s="2">
        <f t="shared" si="5"/>
        <v>45477</v>
      </c>
      <c r="G26" s="2">
        <f t="shared" si="5"/>
        <v>45478</v>
      </c>
      <c r="H26" s="3">
        <f t="shared" si="5"/>
        <v>45479</v>
      </c>
      <c r="I26" s="2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33"/>
      <c r="X26" s="33"/>
      <c r="Y26" s="33"/>
      <c r="Z26" s="33"/>
    </row>
    <row r="27" spans="1:26" ht="18" customHeight="1">
      <c r="A27" s="34"/>
      <c r="B27" s="59"/>
      <c r="C27" s="60"/>
      <c r="D27" s="60"/>
      <c r="E27" s="60"/>
      <c r="F27" s="60"/>
      <c r="G27" s="60"/>
      <c r="H27" s="61"/>
      <c r="I27" s="19"/>
      <c r="J27" s="23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31"/>
      <c r="X27" s="31"/>
      <c r="Y27" s="31"/>
      <c r="Z27" s="31"/>
    </row>
    <row r="28" spans="1:26" ht="18" customHeight="1">
      <c r="A28" s="34"/>
      <c r="B28" s="123"/>
      <c r="C28" s="119"/>
      <c r="D28" s="119"/>
      <c r="E28" s="119"/>
      <c r="F28" s="119"/>
      <c r="G28" s="119"/>
      <c r="H28" s="125"/>
      <c r="I28" s="19"/>
      <c r="J28" s="38" t="s">
        <v>9</v>
      </c>
      <c r="K28" s="80"/>
      <c r="L28" s="20"/>
      <c r="M28" s="39" t="s">
        <v>10</v>
      </c>
      <c r="N28" s="80"/>
      <c r="O28" s="20"/>
      <c r="P28" s="40" t="s">
        <v>11</v>
      </c>
      <c r="Q28" s="81"/>
      <c r="R28" s="82"/>
      <c r="S28" s="20"/>
      <c r="T28" s="41" t="e" vm="2">
        <v>#VALUE!</v>
      </c>
      <c r="U28" s="83"/>
      <c r="V28" s="84"/>
      <c r="W28" s="31"/>
      <c r="X28" s="31"/>
      <c r="Y28" s="31"/>
      <c r="Z28" s="31"/>
    </row>
    <row r="29" spans="1:26" ht="18" customHeight="1">
      <c r="A29" s="34"/>
      <c r="B29" s="124"/>
      <c r="C29" s="121"/>
      <c r="D29" s="121"/>
      <c r="E29" s="121"/>
      <c r="F29" s="121"/>
      <c r="G29" s="121"/>
      <c r="H29" s="126"/>
      <c r="I29" s="19"/>
      <c r="J29" s="86"/>
      <c r="K29" s="87"/>
      <c r="L29" s="20"/>
      <c r="M29" s="86"/>
      <c r="N29" s="87"/>
      <c r="O29" s="20"/>
      <c r="P29" s="88"/>
      <c r="Q29" s="89"/>
      <c r="R29" s="90"/>
      <c r="S29" s="20"/>
      <c r="T29" s="91"/>
      <c r="U29" s="92"/>
      <c r="V29" s="93"/>
      <c r="W29" s="31"/>
      <c r="X29" s="31"/>
      <c r="Y29" s="31"/>
      <c r="Z29" s="31"/>
    </row>
    <row r="30" spans="1:26" ht="11.25" customHeight="1">
      <c r="A30" s="34"/>
      <c r="B30" s="42" t="s">
        <v>12</v>
      </c>
      <c r="C30" s="94"/>
      <c r="D30" s="94"/>
      <c r="E30" s="94"/>
      <c r="F30" s="43">
        <f>J56</f>
        <v>0</v>
      </c>
      <c r="G30" s="95"/>
      <c r="H30" s="96"/>
      <c r="I30" s="20"/>
      <c r="J30" s="44">
        <f>J47</f>
        <v>0</v>
      </c>
      <c r="K30" s="97"/>
      <c r="L30" s="20"/>
      <c r="M30" s="45">
        <f>K47</f>
        <v>0</v>
      </c>
      <c r="N30" s="97"/>
      <c r="O30" s="20"/>
      <c r="P30" s="46" t="str">
        <f>J50</f>
        <v/>
      </c>
      <c r="Q30" s="98"/>
      <c r="R30" s="99"/>
      <c r="S30" s="20"/>
      <c r="T30" s="47" t="str">
        <f>J53</f>
        <v>🔥GLORIOUS🔥</v>
      </c>
      <c r="U30" s="100"/>
      <c r="V30" s="101"/>
      <c r="W30" s="31"/>
      <c r="X30" s="31"/>
      <c r="Y30" s="31"/>
      <c r="Z30" s="31"/>
    </row>
    <row r="31" spans="1:26" ht="11.25" customHeight="1">
      <c r="A31" s="34"/>
      <c r="B31" s="102"/>
      <c r="C31" s="94"/>
      <c r="D31" s="94"/>
      <c r="E31" s="94"/>
      <c r="F31" s="95"/>
      <c r="G31" s="95"/>
      <c r="H31" s="96"/>
      <c r="I31" s="20"/>
      <c r="J31" s="103"/>
      <c r="K31" s="99"/>
      <c r="L31" s="20"/>
      <c r="M31" s="103"/>
      <c r="N31" s="99"/>
      <c r="O31" s="20"/>
      <c r="P31" s="103"/>
      <c r="Q31" s="104"/>
      <c r="R31" s="99"/>
      <c r="S31" s="20"/>
      <c r="T31" s="105"/>
      <c r="U31" s="106"/>
      <c r="V31" s="101"/>
      <c r="W31" s="31"/>
      <c r="X31" s="31"/>
      <c r="Y31" s="31"/>
      <c r="Z31" s="31"/>
    </row>
    <row r="32" spans="1:26" ht="11.25" customHeight="1">
      <c r="A32" s="34"/>
      <c r="B32" s="102"/>
      <c r="C32" s="94"/>
      <c r="D32" s="94"/>
      <c r="E32" s="94"/>
      <c r="F32" s="95"/>
      <c r="G32" s="95"/>
      <c r="H32" s="96"/>
      <c r="I32" s="20"/>
      <c r="J32" s="103"/>
      <c r="K32" s="99"/>
      <c r="L32" s="20"/>
      <c r="M32" s="103"/>
      <c r="N32" s="99"/>
      <c r="O32" s="20"/>
      <c r="P32" s="103"/>
      <c r="Q32" s="104"/>
      <c r="R32" s="99"/>
      <c r="S32" s="20"/>
      <c r="T32" s="105"/>
      <c r="U32" s="106"/>
      <c r="V32" s="101"/>
      <c r="W32" s="31"/>
      <c r="X32" s="31"/>
      <c r="Y32" s="31"/>
      <c r="Z32" s="31"/>
    </row>
    <row r="33" spans="2:26" ht="11.25" customHeight="1">
      <c r="B33" s="107"/>
      <c r="C33" s="108"/>
      <c r="D33" s="108"/>
      <c r="E33" s="108"/>
      <c r="F33" s="109"/>
      <c r="G33" s="109"/>
      <c r="H33" s="110"/>
      <c r="I33" s="24"/>
      <c r="J33" s="111"/>
      <c r="K33" s="112"/>
      <c r="L33" s="24"/>
      <c r="M33" s="111"/>
      <c r="N33" s="112"/>
      <c r="O33" s="24"/>
      <c r="P33" s="111"/>
      <c r="Q33" s="113"/>
      <c r="R33" s="112"/>
      <c r="S33" s="24"/>
      <c r="T33" s="114"/>
      <c r="U33" s="115"/>
      <c r="V33" s="116"/>
      <c r="W33" s="31"/>
      <c r="X33" s="31"/>
      <c r="Y33" s="31"/>
      <c r="Z33" s="31"/>
    </row>
    <row r="34" spans="2:26" ht="12.75">
      <c r="B34" s="18"/>
      <c r="C34" s="18"/>
      <c r="D34" s="18"/>
      <c r="E34" s="18"/>
      <c r="F34" s="18"/>
      <c r="G34" s="18"/>
      <c r="H34" s="18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2:26" s="5" customFormat="1" ht="12.75" hidden="1">
      <c r="B35" s="4" t="e">
        <f ca="1">DATE(F3,_xludf.XMATCH(B3,B40:B51),1)</f>
        <v>#NAME?</v>
      </c>
      <c r="C35" s="4" t="e">
        <f ca="1">_xludf.XMATCH(C38,C40:C46)</f>
        <v>#NAME?</v>
      </c>
      <c r="F35" s="4" t="s">
        <v>13</v>
      </c>
      <c r="G35" s="4" t="s">
        <v>14</v>
      </c>
      <c r="H35" s="5" t="s">
        <v>15</v>
      </c>
    </row>
    <row r="36" spans="2:26" s="5" customFormat="1" ht="12.75">
      <c r="C36" s="5">
        <f>DATE(F3,MATCH(B3,B40:B52,0),1)</f>
        <v>45444</v>
      </c>
      <c r="F36" s="6"/>
      <c r="G36" s="4">
        <v>0</v>
      </c>
      <c r="I36" s="4"/>
      <c r="J36" s="6"/>
      <c r="M36" s="4"/>
    </row>
    <row r="37" spans="2:26" s="5" customFormat="1" ht="12.75">
      <c r="F37" s="6">
        <v>1</v>
      </c>
      <c r="G37" s="4" t="str">
        <f>IF(ISBLANK(B7), "", B7)</f>
        <v/>
      </c>
      <c r="H37" s="8" t="str">
        <f>IF(SUM($G$37:G37) = SUM($G$37:G37), "", SUM($G$37:G37))</f>
        <v/>
      </c>
      <c r="I37" s="4" t="s">
        <v>16</v>
      </c>
      <c r="J37" s="6">
        <f>SUMIF(G37:G85,"&gt;0")</f>
        <v>0</v>
      </c>
      <c r="M37" s="4"/>
    </row>
    <row r="38" spans="2:26" s="5" customFormat="1" ht="12.75">
      <c r="B38" s="7" t="s">
        <v>17</v>
      </c>
      <c r="C38" s="4" t="s">
        <v>2</v>
      </c>
      <c r="F38" s="4">
        <v>2</v>
      </c>
      <c r="G38" s="4" t="str">
        <f>IF(ISBLANK(C7), "", C7)</f>
        <v/>
      </c>
      <c r="H38" s="8">
        <f>SUM($G$37:G38)</f>
        <v>0</v>
      </c>
      <c r="I38" s="4" t="s">
        <v>18</v>
      </c>
      <c r="J38" s="4">
        <f>SUMIF(G37:G85,"&lt;0")</f>
        <v>0</v>
      </c>
    </row>
    <row r="39" spans="2:26" s="5" customFormat="1" ht="12.75">
      <c r="F39" s="6">
        <v>3</v>
      </c>
      <c r="G39" s="4" t="str">
        <f>IF(ISBLANK(D7), "", D7)</f>
        <v/>
      </c>
      <c r="H39" s="8">
        <f>SUM($G$37:G39)</f>
        <v>0</v>
      </c>
    </row>
    <row r="40" spans="2:26" s="5" customFormat="1" ht="12.75">
      <c r="B40" s="4" t="s">
        <v>0</v>
      </c>
      <c r="C40" s="4" t="s">
        <v>2</v>
      </c>
      <c r="F40" s="4">
        <v>4</v>
      </c>
      <c r="G40" s="4" t="str">
        <f>IF(ISBLANK(E7), "", E7)</f>
        <v/>
      </c>
      <c r="H40" s="8">
        <f>SUM($G$37:G40)</f>
        <v>0</v>
      </c>
    </row>
    <row r="41" spans="2:26" s="5" customFormat="1" ht="12.75">
      <c r="B41" s="4" t="s">
        <v>19</v>
      </c>
      <c r="C41" s="4" t="s">
        <v>3</v>
      </c>
      <c r="F41" s="6">
        <v>5</v>
      </c>
      <c r="G41" s="4" t="str">
        <f>IF(ISBLANK(F7), "", F7)</f>
        <v/>
      </c>
      <c r="H41" s="8">
        <f>SUM($G$37:G41)</f>
        <v>0</v>
      </c>
      <c r="J41" s="4" t="s">
        <v>16</v>
      </c>
      <c r="K41" s="4" t="s">
        <v>18</v>
      </c>
    </row>
    <row r="42" spans="2:26" s="5" customFormat="1" ht="12.75">
      <c r="B42" s="4" t="s">
        <v>20</v>
      </c>
      <c r="C42" s="4" t="s">
        <v>4</v>
      </c>
      <c r="F42" s="4">
        <v>6</v>
      </c>
      <c r="G42" s="4" t="str">
        <f>IF(ISBLANK(G7), "", G7)</f>
        <v/>
      </c>
      <c r="H42" s="8">
        <f>SUM($G$37:G42)</f>
        <v>0</v>
      </c>
      <c r="I42" s="6"/>
      <c r="J42" s="6">
        <f>SUMIF(G37:G85,"&gt;0")</f>
        <v>0</v>
      </c>
      <c r="K42" s="6">
        <f>SUMIF(G37:G85,"&lt;0")</f>
        <v>0</v>
      </c>
    </row>
    <row r="43" spans="2:26" s="5" customFormat="1" ht="12.75">
      <c r="B43" s="4" t="s">
        <v>21</v>
      </c>
      <c r="C43" s="4" t="s">
        <v>5</v>
      </c>
      <c r="F43" s="6">
        <v>7</v>
      </c>
      <c r="G43" s="4" t="str">
        <f>IF(ISBLANK(H7), "", H7)</f>
        <v/>
      </c>
      <c r="H43" s="8">
        <f>SUM($G$37:G43)</f>
        <v>0</v>
      </c>
    </row>
    <row r="44" spans="2:26" s="5" customFormat="1" ht="12.75">
      <c r="B44" s="4" t="s">
        <v>22</v>
      </c>
      <c r="C44" s="4" t="s">
        <v>6</v>
      </c>
      <c r="F44" s="4">
        <v>8</v>
      </c>
      <c r="G44" s="4" t="str">
        <f>IF(ISBLANK(B11), "", B11)</f>
        <v/>
      </c>
      <c r="H44" s="8">
        <f>SUM($G$37:G44)</f>
        <v>0</v>
      </c>
    </row>
    <row r="45" spans="2:26" s="5" customFormat="1" ht="12.75">
      <c r="B45" s="4" t="s">
        <v>23</v>
      </c>
      <c r="C45" s="4" t="s">
        <v>7</v>
      </c>
      <c r="F45" s="6">
        <v>9</v>
      </c>
      <c r="G45" s="4" t="str">
        <f>IF(ISBLANK(C11), "", C11)</f>
        <v/>
      </c>
      <c r="H45" s="8">
        <f>SUM($G$37:G45)</f>
        <v>0</v>
      </c>
    </row>
    <row r="46" spans="2:26" s="5" customFormat="1" ht="12.75">
      <c r="B46" s="4" t="s">
        <v>24</v>
      </c>
      <c r="C46" s="4" t="s">
        <v>8</v>
      </c>
      <c r="F46" s="4">
        <v>10</v>
      </c>
      <c r="G46" s="4" t="str">
        <f>IF(ISBLANK(D11), "", D11)</f>
        <v/>
      </c>
      <c r="H46" s="8">
        <f>SUM($G$37:G46)</f>
        <v>0</v>
      </c>
      <c r="J46" s="4" t="s">
        <v>9</v>
      </c>
      <c r="K46" s="4" t="s">
        <v>10</v>
      </c>
    </row>
    <row r="47" spans="2:26" s="5" customFormat="1" ht="12.75">
      <c r="B47" s="4" t="s">
        <v>25</v>
      </c>
      <c r="F47" s="6">
        <v>11</v>
      </c>
      <c r="G47" s="4">
        <f>E11</f>
        <v>0</v>
      </c>
      <c r="H47" s="8">
        <f>SUM($G$37:G47)</f>
        <v>0</v>
      </c>
      <c r="J47" s="4">
        <f>COUNTIF(G37:G78,"&gt;1")</f>
        <v>0</v>
      </c>
      <c r="K47" s="4">
        <f>COUNTIF(G37:G78,"&lt;0")</f>
        <v>0</v>
      </c>
    </row>
    <row r="48" spans="2:26" s="5" customFormat="1" ht="12.75">
      <c r="B48" s="4" t="s">
        <v>26</v>
      </c>
      <c r="F48" s="4">
        <v>12</v>
      </c>
      <c r="G48" s="4" t="str">
        <f>IF(ISBLANK(F11), "", F11)</f>
        <v/>
      </c>
      <c r="H48" s="8">
        <f>SUM($G$37:G48)</f>
        <v>0</v>
      </c>
    </row>
    <row r="49" spans="2:11" s="5" customFormat="1" ht="15.75" customHeight="1">
      <c r="B49" s="4" t="s">
        <v>27</v>
      </c>
      <c r="F49" s="6">
        <v>13</v>
      </c>
      <c r="G49" s="4" t="str">
        <f>IF(ISBLANK(G11), "", G11)</f>
        <v/>
      </c>
      <c r="H49" s="8">
        <f>SUM($G$37:G49)</f>
        <v>0</v>
      </c>
      <c r="J49" s="36" t="s">
        <v>28</v>
      </c>
      <c r="K49" s="36"/>
    </row>
    <row r="50" spans="2:11" s="5" customFormat="1" ht="12.75">
      <c r="B50" s="4" t="s">
        <v>29</v>
      </c>
      <c r="F50" s="4">
        <v>14</v>
      </c>
      <c r="G50" s="4" t="str">
        <f>IF(ISBLANK(H11), "", H11)</f>
        <v/>
      </c>
      <c r="H50" s="8">
        <f>SUM($G$37:G50)</f>
        <v>0</v>
      </c>
      <c r="J50" s="36" t="str">
        <f>IFERROR(COUNTIF(G37:G85,"&gt;0")/(COUNTIF(G37:G85,"&gt;0")+COUNTIF(G37:G85,"&lt;0"))*100, "")</f>
        <v/>
      </c>
      <c r="K50" s="36"/>
    </row>
    <row r="51" spans="2:11" s="5" customFormat="1" ht="12.75">
      <c r="B51" s="4" t="s">
        <v>30</v>
      </c>
      <c r="F51" s="6">
        <v>15</v>
      </c>
      <c r="G51" s="4" t="str">
        <f>IF(ISBLANK(B15), "", B15)</f>
        <v/>
      </c>
      <c r="H51" s="8">
        <f>SUM($G$37:G51)</f>
        <v>0</v>
      </c>
      <c r="J51" s="9"/>
      <c r="K51" s="9"/>
    </row>
    <row r="52" spans="2:11" s="5" customFormat="1" ht="15.75" customHeight="1">
      <c r="F52" s="4">
        <v>16</v>
      </c>
      <c r="G52" s="4" t="str">
        <f>IF(ISBLANK(C15), "", C15)</f>
        <v/>
      </c>
      <c r="H52" s="8">
        <f>SUM($G$37:G52)</f>
        <v>0</v>
      </c>
      <c r="J52" s="36" t="s">
        <v>31</v>
      </c>
      <c r="K52" s="36"/>
    </row>
    <row r="53" spans="2:11" s="5" customFormat="1" ht="12.75">
      <c r="F53" s="6">
        <v>17</v>
      </c>
      <c r="G53" s="4">
        <f>D15</f>
        <v>0</v>
      </c>
      <c r="H53" s="8">
        <f>SUM($G$37:G53)</f>
        <v>0</v>
      </c>
      <c r="J53" s="36" t="str">
        <f>IFERROR(IF(SUM(F30)&lt;0,"❗GOT A LOT OF WORK TO DO ❗",IF(P30&lt;30,"❗GOT A LOT OF WORK TO DO ❗",IF(P30&lt;80,"NEED MORE PRACTICE !!","🔥GLORIOUS🔥"))), "")</f>
        <v>🔥GLORIOUS🔥</v>
      </c>
      <c r="K53" s="36"/>
    </row>
    <row r="54" spans="2:11" s="5" customFormat="1" ht="12.75">
      <c r="F54" s="4">
        <v>18</v>
      </c>
      <c r="G54" s="4" t="str">
        <f>IF(ISBLANK(E15), "", E15)</f>
        <v/>
      </c>
      <c r="H54" s="8">
        <f>SUM($G$37:G54)</f>
        <v>0</v>
      </c>
    </row>
    <row r="55" spans="2:11" s="5" customFormat="1" ht="15.75" customHeight="1">
      <c r="F55" s="6">
        <v>19</v>
      </c>
      <c r="G55" s="4" t="str">
        <f>IF(ISBLANK(F15), "", F15)</f>
        <v/>
      </c>
      <c r="H55" s="8">
        <f>SUM($G$37:G55)</f>
        <v>0</v>
      </c>
      <c r="J55" s="37" t="s">
        <v>32</v>
      </c>
      <c r="K55" s="37"/>
    </row>
    <row r="56" spans="2:11" s="5" customFormat="1" ht="12.75">
      <c r="F56" s="4">
        <v>20</v>
      </c>
      <c r="G56" s="4" t="str">
        <f>IF(ISBLANK(G15), "", G15)</f>
        <v/>
      </c>
      <c r="H56" s="8">
        <f>SUM($G$37:G56)</f>
        <v>0</v>
      </c>
      <c r="J56" s="37">
        <f>SUM(B7:H9,B11:H13,B15:H17,B19:H21,B23:H25,B27:H29)</f>
        <v>0</v>
      </c>
      <c r="K56" s="37"/>
    </row>
    <row r="57" spans="2:11" s="5" customFormat="1" ht="12.75">
      <c r="F57" s="6">
        <v>21</v>
      </c>
      <c r="G57" s="4" t="str">
        <f>IF(ISBLANK(H15), "", H15)</f>
        <v/>
      </c>
      <c r="H57" s="8">
        <f>SUM($G$37:G57)</f>
        <v>0</v>
      </c>
    </row>
    <row r="58" spans="2:11" s="5" customFormat="1" ht="12.75">
      <c r="F58" s="4">
        <v>22</v>
      </c>
      <c r="G58" s="4" t="str">
        <f>IF(ISBLANK(B19), "", B19)</f>
        <v/>
      </c>
      <c r="H58" s="8">
        <f>SUM($G$37:G58)</f>
        <v>0</v>
      </c>
    </row>
    <row r="59" spans="2:11" s="5" customFormat="1" ht="12.75">
      <c r="F59" s="6">
        <v>23</v>
      </c>
      <c r="G59" s="4" t="str">
        <f>IF(ISBLANK(C19), "", C19)</f>
        <v/>
      </c>
      <c r="H59" s="8">
        <f>SUM($G$37:G59)</f>
        <v>0</v>
      </c>
    </row>
    <row r="60" spans="2:11" s="5" customFormat="1" ht="12.75">
      <c r="F60" s="4">
        <v>24</v>
      </c>
      <c r="G60" s="4" t="str">
        <f>IF(ISBLANK(D19), "", D19)</f>
        <v/>
      </c>
      <c r="H60" s="8">
        <f>SUM($G$37:G60)</f>
        <v>0</v>
      </c>
    </row>
    <row r="61" spans="2:11" s="5" customFormat="1" ht="12.75">
      <c r="F61" s="6">
        <v>25</v>
      </c>
      <c r="G61" s="4" t="str">
        <f>IF(ISBLANK(E19), "", E19)</f>
        <v/>
      </c>
      <c r="H61" s="8">
        <f>SUM($G$37:G61)</f>
        <v>0</v>
      </c>
    </row>
    <row r="62" spans="2:11" s="5" customFormat="1" ht="12.75">
      <c r="F62" s="4">
        <v>26</v>
      </c>
      <c r="G62" s="4" t="str">
        <f>IF(ISBLANK(F19), "", F19)</f>
        <v/>
      </c>
      <c r="H62" s="8">
        <f>SUM($G$37:G62)</f>
        <v>0</v>
      </c>
    </row>
    <row r="63" spans="2:11" s="5" customFormat="1" ht="12.75">
      <c r="F63" s="6">
        <v>27</v>
      </c>
      <c r="G63" s="4" t="str">
        <f>IF(ISBLANK(G19), "", G19)</f>
        <v/>
      </c>
      <c r="H63" s="8">
        <f>SUM($G$37:G63)</f>
        <v>0</v>
      </c>
    </row>
    <row r="64" spans="2:11" s="5" customFormat="1" ht="12.75">
      <c r="F64" s="4">
        <v>28</v>
      </c>
      <c r="G64" s="4" t="str">
        <f>IF(ISBLANK(H19), "", H19)</f>
        <v/>
      </c>
      <c r="H64" s="8">
        <f>SUM($G$37:G64)</f>
        <v>0</v>
      </c>
    </row>
    <row r="65" spans="6:8" s="5" customFormat="1" ht="12.75">
      <c r="F65" s="6">
        <v>29</v>
      </c>
      <c r="G65" s="4" t="str">
        <f>IF(ISBLANK(B23), "", B23)</f>
        <v/>
      </c>
      <c r="H65" s="8">
        <f>SUM($G$37:G65)</f>
        <v>0</v>
      </c>
    </row>
    <row r="66" spans="6:8" s="5" customFormat="1" ht="12.75">
      <c r="F66" s="4">
        <v>30</v>
      </c>
      <c r="G66" s="4" t="str">
        <f>IF(ISBLANK(C23), "", C23)</f>
        <v/>
      </c>
      <c r="H66" s="8">
        <f>SUM($G$37:G66)</f>
        <v>0</v>
      </c>
    </row>
    <row r="67" spans="6:8" s="5" customFormat="1" ht="12.75">
      <c r="F67" s="6">
        <v>31</v>
      </c>
      <c r="G67" s="4" t="str">
        <f>IF(ISBLANK(D23), "", D23)</f>
        <v/>
      </c>
      <c r="H67" s="8">
        <f>SUM($G$37:G67)</f>
        <v>0</v>
      </c>
    </row>
    <row r="68" spans="6:8" s="5" customFormat="1" ht="12.75">
      <c r="F68" s="4">
        <v>32</v>
      </c>
      <c r="G68" s="4" t="str">
        <f>IF(ISBLANK(E23), "", E23)</f>
        <v/>
      </c>
      <c r="H68" s="8">
        <f>SUM($G$37:G68)</f>
        <v>0</v>
      </c>
    </row>
    <row r="69" spans="6:8" s="5" customFormat="1" ht="12.75">
      <c r="F69" s="6">
        <v>33</v>
      </c>
      <c r="G69" s="4" t="str">
        <f>IF(ISBLANK(F23), "", F23)</f>
        <v/>
      </c>
      <c r="H69" s="8">
        <f>SUM($G$37:G69)</f>
        <v>0</v>
      </c>
    </row>
    <row r="70" spans="6:8" s="5" customFormat="1" ht="12.75">
      <c r="F70" s="4">
        <v>34</v>
      </c>
      <c r="G70" s="4" t="str">
        <f>IF(ISBLANK(G23), "", G23)</f>
        <v/>
      </c>
      <c r="H70" s="8">
        <f>SUM($G$37:G70)</f>
        <v>0</v>
      </c>
    </row>
    <row r="71" spans="6:8" s="5" customFormat="1" ht="12.75">
      <c r="F71" s="6">
        <v>35</v>
      </c>
      <c r="G71" s="4" t="str">
        <f>IF(ISBLANK(H23), "", H23)</f>
        <v/>
      </c>
      <c r="H71" s="8">
        <f>SUM($G$37:G71)</f>
        <v>0</v>
      </c>
    </row>
    <row r="72" spans="6:8" s="5" customFormat="1" ht="12.75">
      <c r="F72" s="4">
        <v>36</v>
      </c>
      <c r="G72" s="4" t="str">
        <f>IF(ISBLANK(B27), "", B27)</f>
        <v/>
      </c>
      <c r="H72" s="8">
        <f>SUM($G$37:G72)</f>
        <v>0</v>
      </c>
    </row>
    <row r="73" spans="6:8" s="5" customFormat="1" ht="12.75">
      <c r="F73" s="6">
        <v>37</v>
      </c>
      <c r="G73" s="4" t="str">
        <f>IF(ISBLANK(C27), "", C27)</f>
        <v/>
      </c>
      <c r="H73" s="8">
        <f>SUM($G$37:G73)</f>
        <v>0</v>
      </c>
    </row>
    <row r="74" spans="6:8" s="5" customFormat="1" ht="17.25" customHeight="1">
      <c r="F74" s="4">
        <v>38</v>
      </c>
      <c r="G74" s="4" t="str">
        <f>IF(ISBLANK(D27), "", D27)</f>
        <v/>
      </c>
      <c r="H74" s="8">
        <f>SUM($G$37:G74)</f>
        <v>0</v>
      </c>
    </row>
    <row r="75" spans="6:8" s="5" customFormat="1" ht="12.75">
      <c r="F75" s="6">
        <v>39</v>
      </c>
      <c r="G75" s="4" t="str">
        <f>IF(ISBLANK(E27), "", E27)</f>
        <v/>
      </c>
      <c r="H75" s="8">
        <f>SUM($G$37:G75)</f>
        <v>0</v>
      </c>
    </row>
    <row r="76" spans="6:8" s="5" customFormat="1" ht="12.75">
      <c r="F76" s="4">
        <v>40</v>
      </c>
      <c r="G76" s="4" t="str">
        <f>IF(ISBLANK(F27), "", F27)</f>
        <v/>
      </c>
      <c r="H76" s="8">
        <f>SUM($G$37:G76)</f>
        <v>0</v>
      </c>
    </row>
    <row r="77" spans="6:8" s="5" customFormat="1" ht="12.75">
      <c r="F77" s="6">
        <v>41</v>
      </c>
      <c r="G77" s="4" t="str">
        <f>IF(ISBLANK(G27), "", G27)</f>
        <v/>
      </c>
      <c r="H77" s="8">
        <f>SUM($G$37:G77)</f>
        <v>0</v>
      </c>
    </row>
    <row r="78" spans="6:8" s="5" customFormat="1" ht="12.75">
      <c r="F78" s="4">
        <v>42</v>
      </c>
      <c r="G78" s="4" t="str">
        <f>IF(ISBLANK(H27), "", H27)</f>
        <v/>
      </c>
      <c r="H78" s="8">
        <f>SUM($G$37:G78)</f>
        <v>0</v>
      </c>
    </row>
    <row r="79" spans="6:8" s="5" customFormat="1" ht="12.75">
      <c r="F79" s="6">
        <v>43</v>
      </c>
      <c r="H79" s="8">
        <f>SUM($G$37:G79)</f>
        <v>0</v>
      </c>
    </row>
    <row r="80" spans="6:8" s="5" customFormat="1" ht="12.75">
      <c r="F80" s="4">
        <v>44</v>
      </c>
      <c r="H80" s="8">
        <f>SUM($G$37:G80)</f>
        <v>0</v>
      </c>
    </row>
    <row r="81" spans="6:8" s="5" customFormat="1" ht="12.75">
      <c r="F81" s="6">
        <v>45</v>
      </c>
      <c r="H81" s="8">
        <f>SUM($G$37:G81)</f>
        <v>0</v>
      </c>
    </row>
    <row r="82" spans="6:8" s="5" customFormat="1" ht="12.75">
      <c r="F82" s="4">
        <v>46</v>
      </c>
      <c r="H82" s="8">
        <f>SUM($G$37:G82)</f>
        <v>0</v>
      </c>
    </row>
    <row r="83" spans="6:8" s="5" customFormat="1" ht="12.75">
      <c r="F83" s="6">
        <v>47</v>
      </c>
      <c r="H83" s="8">
        <f>SUM($G$37:G83)</f>
        <v>0</v>
      </c>
    </row>
    <row r="84" spans="6:8" s="5" customFormat="1" ht="12.75">
      <c r="F84" s="4">
        <v>48</v>
      </c>
      <c r="H84" s="8">
        <f>SUM($G$37:G84)</f>
        <v>0</v>
      </c>
    </row>
    <row r="85" spans="6:8" s="5" customFormat="1" ht="12.75">
      <c r="F85" s="6">
        <v>49</v>
      </c>
      <c r="H85" s="8">
        <f>SUM($G$37:G85)</f>
        <v>0</v>
      </c>
    </row>
    <row r="86" spans="6:8" s="5" customFormat="1" ht="12.75">
      <c r="H86" s="34"/>
    </row>
  </sheetData>
  <sheetProtection algorithmName="SHA-512" hashValue="O6E/ca1xj2IKUhzjHdLU2PxjuaLhEdtzxU4yClW2n24paNlnsj8kZnC9GDMqO6zguD3tJfgpy1kwg65Zs2okNg==" saltValue="aBXP0QU2pumDO328AwZe6g==" spinCount="100000" sheet="1" objects="1" scenarios="1" selectLockedCells="1"/>
  <mergeCells count="62">
    <mergeCell ref="B2:V2"/>
    <mergeCell ref="B3:D3"/>
    <mergeCell ref="F3:H3"/>
    <mergeCell ref="J3:V3"/>
    <mergeCell ref="B7:B9"/>
    <mergeCell ref="C7:C9"/>
    <mergeCell ref="D7:D9"/>
    <mergeCell ref="E7:E9"/>
    <mergeCell ref="F7:F9"/>
    <mergeCell ref="G7:G9"/>
    <mergeCell ref="H7:H9"/>
    <mergeCell ref="B11:B13"/>
    <mergeCell ref="C11:C13"/>
    <mergeCell ref="D11:D13"/>
    <mergeCell ref="E11:E13"/>
    <mergeCell ref="F11:F13"/>
    <mergeCell ref="G11:G13"/>
    <mergeCell ref="H11:H13"/>
    <mergeCell ref="H15:H17"/>
    <mergeCell ref="B19:B21"/>
    <mergeCell ref="C19:C21"/>
    <mergeCell ref="D19:D21"/>
    <mergeCell ref="E19:E21"/>
    <mergeCell ref="F19:F21"/>
    <mergeCell ref="G19:G21"/>
    <mergeCell ref="H19:H21"/>
    <mergeCell ref="B15:B17"/>
    <mergeCell ref="C15:C17"/>
    <mergeCell ref="D15:D17"/>
    <mergeCell ref="E15:E17"/>
    <mergeCell ref="F15:F17"/>
    <mergeCell ref="G15:G17"/>
    <mergeCell ref="H23:H25"/>
    <mergeCell ref="B27:B29"/>
    <mergeCell ref="C27:C29"/>
    <mergeCell ref="D27:D29"/>
    <mergeCell ref="E27:E29"/>
    <mergeCell ref="F27:F29"/>
    <mergeCell ref="G27:G29"/>
    <mergeCell ref="H27:H29"/>
    <mergeCell ref="B23:B25"/>
    <mergeCell ref="C23:C25"/>
    <mergeCell ref="D23:D25"/>
    <mergeCell ref="E23:E25"/>
    <mergeCell ref="F23:F25"/>
    <mergeCell ref="G23:G25"/>
    <mergeCell ref="B30:E33"/>
    <mergeCell ref="F30:H33"/>
    <mergeCell ref="J30:K33"/>
    <mergeCell ref="M30:N33"/>
    <mergeCell ref="P30:R33"/>
    <mergeCell ref="J56:K56"/>
    <mergeCell ref="J28:K29"/>
    <mergeCell ref="M28:N29"/>
    <mergeCell ref="P28:R29"/>
    <mergeCell ref="T28:V29"/>
    <mergeCell ref="T30:V33"/>
    <mergeCell ref="J49:K49"/>
    <mergeCell ref="J50:K50"/>
    <mergeCell ref="J52:K52"/>
    <mergeCell ref="J53:K53"/>
    <mergeCell ref="J55:K55"/>
  </mergeCells>
  <conditionalFormatting sqref="B7 B27:H29">
    <cfRule type="cellIs" dxfId="111" priority="13" operator="greaterThan">
      <formula>0</formula>
    </cfRule>
    <cfRule type="cellIs" dxfId="110" priority="14" operator="lessThan">
      <formula>0</formula>
    </cfRule>
  </conditionalFormatting>
  <conditionalFormatting sqref="B6:H6 B10:H10 B14:H14 B18:H18 B22:H22 B26:H26">
    <cfRule type="expression" dxfId="109" priority="11">
      <formula>MONTH(B6)&lt;&gt;MONTH($C$36)</formula>
    </cfRule>
    <cfRule type="expression" dxfId="108" priority="12">
      <formula>MONTH(B6)&lt;&gt;MONTH($B$35)</formula>
    </cfRule>
  </conditionalFormatting>
  <conditionalFormatting sqref="B11:H13">
    <cfRule type="cellIs" dxfId="107" priority="7" operator="greaterThan">
      <formula>0</formula>
    </cfRule>
    <cfRule type="cellIs" dxfId="106" priority="8" operator="lessThan">
      <formula>0</formula>
    </cfRule>
  </conditionalFormatting>
  <conditionalFormatting sqref="B15:H17">
    <cfRule type="cellIs" dxfId="105" priority="5" operator="greaterThan">
      <formula>0</formula>
    </cfRule>
    <cfRule type="cellIs" dxfId="104" priority="6" operator="lessThan">
      <formula>0</formula>
    </cfRule>
  </conditionalFormatting>
  <conditionalFormatting sqref="B19:H21">
    <cfRule type="cellIs" dxfId="103" priority="3" operator="greaterThan">
      <formula>0</formula>
    </cfRule>
    <cfRule type="cellIs" dxfId="102" priority="4" operator="lessThan">
      <formula>0</formula>
    </cfRule>
  </conditionalFormatting>
  <conditionalFormatting sqref="B23:H25">
    <cfRule type="cellIs" dxfId="101" priority="1" operator="greaterThan">
      <formula>0</formula>
    </cfRule>
    <cfRule type="cellIs" dxfId="100" priority="2" operator="lessThan">
      <formula>0</formula>
    </cfRule>
  </conditionalFormatting>
  <conditionalFormatting sqref="C7:H9">
    <cfRule type="cellIs" dxfId="99" priority="9" operator="greaterThan">
      <formula>0</formula>
    </cfRule>
    <cfRule type="cellIs" dxfId="98" priority="10" operator="lessThan">
      <formula>0</formula>
    </cfRule>
  </conditionalFormatting>
  <conditionalFormatting sqref="F30:H33">
    <cfRule type="cellIs" dxfId="97" priority="15" operator="greaterThan">
      <formula>0</formula>
    </cfRule>
    <cfRule type="cellIs" dxfId="96" priority="16" operator="lessThan">
      <formula>0</formula>
    </cfRule>
  </conditionalFormatting>
  <dataValidations count="3">
    <dataValidation type="list" allowBlank="1" showErrorMessage="1" sqref="C38" xr:uid="{A661CDCC-9EB8-4F46-BDC2-2CBCE6280BB1}">
      <formula1>$C$40:$C$46</formula1>
    </dataValidation>
    <dataValidation allowBlank="1" showErrorMessage="1" sqref="B3:D3" xr:uid="{8B67A7C9-DD79-4ABC-A771-E481D8CE641C}"/>
    <dataValidation allowBlank="1" showInputMessage="1" showErrorMessage="1" sqref="F3:H3" xr:uid="{462B4BF7-6468-4110-B869-11F7BCCEACB6}"/>
  </dataValidations>
  <pageMargins left="0" right="0" top="0" bottom="0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0058-B333-4639-8F32-431E6E9AF75A}">
  <sheetPr codeName="Sheet8">
    <outlinePr summaryBelow="0" summaryRight="0"/>
  </sheetPr>
  <dimension ref="A1:Z86"/>
  <sheetViews>
    <sheetView showGridLines="0" zoomScale="70" zoomScaleNormal="70" workbookViewId="0">
      <selection activeCell="F15" sqref="F15:F17"/>
    </sheetView>
  </sheetViews>
  <sheetFormatPr defaultColWidth="12.5703125" defaultRowHeight="15.75" customHeight="1"/>
  <cols>
    <col min="1" max="1" width="6.42578125" style="25" customWidth="1"/>
    <col min="2" max="8" width="10.42578125" style="25" customWidth="1"/>
    <col min="9" max="9" width="1.140625" style="25" customWidth="1"/>
    <col min="10" max="22" width="10.42578125" style="25" customWidth="1"/>
    <col min="23" max="16384" width="12.5703125" style="25"/>
  </cols>
  <sheetData>
    <row r="1" spans="1:26" ht="7.5" customHeight="1">
      <c r="A1" s="26"/>
      <c r="B1" s="18"/>
      <c r="C1" s="18"/>
      <c r="D1" s="18"/>
      <c r="E1" s="18"/>
      <c r="F1" s="18"/>
      <c r="G1" s="18"/>
      <c r="H1" s="18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204.75" customHeight="1">
      <c r="A2" s="34"/>
      <c r="B2" s="52" t="e" vm="1">
        <v>#VALUE!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27"/>
      <c r="X2" s="27"/>
      <c r="Y2" s="27"/>
      <c r="Z2" s="27"/>
    </row>
    <row r="3" spans="1:26" ht="18.75" customHeight="1">
      <c r="A3" s="34"/>
      <c r="B3" s="66" t="s">
        <v>24</v>
      </c>
      <c r="C3" s="127"/>
      <c r="D3" s="127"/>
      <c r="E3" s="10"/>
      <c r="F3" s="67">
        <v>2024</v>
      </c>
      <c r="G3" s="127"/>
      <c r="H3" s="128"/>
      <c r="I3" s="11"/>
      <c r="J3" s="55" t="s">
        <v>1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2"/>
      <c r="W3" s="28"/>
      <c r="X3" s="28"/>
      <c r="Y3" s="28"/>
      <c r="Z3" s="28"/>
    </row>
    <row r="4" spans="1:26" ht="12.75">
      <c r="A4" s="29"/>
      <c r="B4" s="12" t="s">
        <v>2</v>
      </c>
      <c r="C4" s="13" t="s">
        <v>3</v>
      </c>
      <c r="D4" s="12" t="s">
        <v>4</v>
      </c>
      <c r="E4" s="13" t="s">
        <v>5</v>
      </c>
      <c r="F4" s="12" t="s">
        <v>6</v>
      </c>
      <c r="G4" s="13" t="s">
        <v>7</v>
      </c>
      <c r="H4" s="12" t="s">
        <v>8</v>
      </c>
      <c r="I4" s="14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30"/>
      <c r="X4" s="30"/>
      <c r="Y4" s="30"/>
      <c r="Z4" s="30"/>
    </row>
    <row r="5" spans="1:26" ht="12.75">
      <c r="A5" s="34"/>
      <c r="B5" s="17"/>
      <c r="C5" s="18"/>
      <c r="D5" s="18"/>
      <c r="E5" s="18"/>
      <c r="F5" s="18"/>
      <c r="G5" s="18"/>
      <c r="H5" s="18"/>
      <c r="I5" s="19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31"/>
      <c r="X5" s="31"/>
      <c r="Y5" s="31"/>
      <c r="Z5" s="31"/>
    </row>
    <row r="6" spans="1:26" ht="12" customHeight="1">
      <c r="A6" s="32"/>
      <c r="B6" s="1">
        <f>C36-WEEKDAY(C36,1)+1</f>
        <v>45473</v>
      </c>
      <c r="C6" s="2">
        <f>B6+1</f>
        <v>45474</v>
      </c>
      <c r="D6" s="2">
        <f t="shared" ref="D6:H6" si="0">C6+1</f>
        <v>45475</v>
      </c>
      <c r="E6" s="2">
        <f t="shared" si="0"/>
        <v>45476</v>
      </c>
      <c r="F6" s="2">
        <f t="shared" si="0"/>
        <v>45477</v>
      </c>
      <c r="G6" s="2">
        <f t="shared" si="0"/>
        <v>45478</v>
      </c>
      <c r="H6" s="3">
        <f t="shared" si="0"/>
        <v>45479</v>
      </c>
      <c r="I6" s="21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33"/>
      <c r="X6" s="33"/>
      <c r="Y6" s="33"/>
      <c r="Z6" s="33"/>
    </row>
    <row r="7" spans="1:26" ht="18" customHeight="1">
      <c r="A7" s="34"/>
      <c r="B7" s="64"/>
      <c r="C7" s="60"/>
      <c r="D7" s="60"/>
      <c r="E7" s="60"/>
      <c r="F7" s="60"/>
      <c r="G7" s="60"/>
      <c r="H7" s="58"/>
      <c r="I7" s="19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31"/>
      <c r="X7" s="31"/>
      <c r="Y7" s="31"/>
      <c r="Z7" s="31"/>
    </row>
    <row r="8" spans="1:26" ht="18" customHeight="1">
      <c r="A8" s="34"/>
      <c r="B8" s="59"/>
      <c r="C8" s="119"/>
      <c r="D8" s="119"/>
      <c r="E8" s="119"/>
      <c r="F8" s="119"/>
      <c r="G8" s="119"/>
      <c r="H8" s="120"/>
      <c r="I8" s="19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31"/>
      <c r="X8" s="31"/>
      <c r="Y8" s="31"/>
      <c r="Z8" s="31"/>
    </row>
    <row r="9" spans="1:26" ht="18" customHeight="1">
      <c r="A9" s="34"/>
      <c r="B9" s="65"/>
      <c r="C9" s="121"/>
      <c r="D9" s="121"/>
      <c r="E9" s="121"/>
      <c r="F9" s="121"/>
      <c r="G9" s="121"/>
      <c r="H9" s="122"/>
      <c r="I9" s="1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31"/>
      <c r="X9" s="31"/>
      <c r="Y9" s="31"/>
      <c r="Z9" s="31"/>
    </row>
    <row r="10" spans="1:26" ht="12" customHeight="1">
      <c r="A10" s="32"/>
      <c r="B10" s="1">
        <f>H6+1</f>
        <v>45480</v>
      </c>
      <c r="C10" s="2">
        <f t="shared" ref="C10:H10" si="1">B10+1</f>
        <v>45481</v>
      </c>
      <c r="D10" s="2">
        <f t="shared" si="1"/>
        <v>45482</v>
      </c>
      <c r="E10" s="2">
        <f t="shared" si="1"/>
        <v>45483</v>
      </c>
      <c r="F10" s="2">
        <f t="shared" si="1"/>
        <v>45484</v>
      </c>
      <c r="G10" s="2">
        <f t="shared" si="1"/>
        <v>45485</v>
      </c>
      <c r="H10" s="3">
        <f t="shared" si="1"/>
        <v>45486</v>
      </c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33"/>
      <c r="X10" s="33"/>
      <c r="Y10" s="33"/>
      <c r="Z10" s="33"/>
    </row>
    <row r="11" spans="1:26" ht="18" customHeight="1">
      <c r="A11" s="34"/>
      <c r="B11" s="59"/>
      <c r="C11" s="60"/>
      <c r="D11" s="60"/>
      <c r="E11" s="60"/>
      <c r="F11" s="60"/>
      <c r="G11" s="60"/>
      <c r="H11" s="58"/>
      <c r="I11" s="19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31"/>
      <c r="X11" s="31"/>
      <c r="Y11" s="31"/>
      <c r="Z11" s="31"/>
    </row>
    <row r="12" spans="1:26" ht="18" customHeight="1">
      <c r="A12" s="34"/>
      <c r="B12" s="123"/>
      <c r="C12" s="119"/>
      <c r="D12" s="119"/>
      <c r="E12" s="119"/>
      <c r="F12" s="119"/>
      <c r="G12" s="119"/>
      <c r="H12" s="120"/>
      <c r="I12" s="1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31"/>
      <c r="X12" s="31"/>
      <c r="Y12" s="31"/>
      <c r="Z12" s="31"/>
    </row>
    <row r="13" spans="1:26" ht="18" customHeight="1">
      <c r="A13" s="34"/>
      <c r="B13" s="124"/>
      <c r="C13" s="121"/>
      <c r="D13" s="121"/>
      <c r="E13" s="121"/>
      <c r="F13" s="121"/>
      <c r="G13" s="121"/>
      <c r="H13" s="122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31"/>
      <c r="X13" s="31"/>
      <c r="Y13" s="31"/>
      <c r="Z13" s="31"/>
    </row>
    <row r="14" spans="1:26" ht="12" customHeight="1">
      <c r="A14" s="32"/>
      <c r="B14" s="1">
        <f>H10+1</f>
        <v>45487</v>
      </c>
      <c r="C14" s="2">
        <f t="shared" ref="C14:H14" si="2">B14+1</f>
        <v>45488</v>
      </c>
      <c r="D14" s="2">
        <f t="shared" si="2"/>
        <v>45489</v>
      </c>
      <c r="E14" s="2">
        <f t="shared" si="2"/>
        <v>45490</v>
      </c>
      <c r="F14" s="2">
        <f t="shared" si="2"/>
        <v>45491</v>
      </c>
      <c r="G14" s="2">
        <f t="shared" si="2"/>
        <v>45492</v>
      </c>
      <c r="H14" s="3">
        <f t="shared" si="2"/>
        <v>45493</v>
      </c>
      <c r="I14" s="21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3"/>
      <c r="X14" s="33"/>
      <c r="Y14" s="33"/>
      <c r="Z14" s="33"/>
    </row>
    <row r="15" spans="1:26" ht="18" customHeight="1">
      <c r="A15" s="34"/>
      <c r="B15" s="59"/>
      <c r="C15" s="60"/>
      <c r="D15" s="60"/>
      <c r="E15" s="60"/>
      <c r="F15" s="60"/>
      <c r="G15" s="60"/>
      <c r="H15" s="58"/>
      <c r="I15" s="19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31"/>
      <c r="X15" s="31"/>
      <c r="Y15" s="31"/>
      <c r="Z15" s="31"/>
    </row>
    <row r="16" spans="1:26" ht="18" customHeight="1">
      <c r="A16" s="34"/>
      <c r="B16" s="123"/>
      <c r="C16" s="119"/>
      <c r="D16" s="119"/>
      <c r="E16" s="119"/>
      <c r="F16" s="119"/>
      <c r="G16" s="119"/>
      <c r="H16" s="120"/>
      <c r="I16" s="1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31"/>
      <c r="X16" s="31"/>
      <c r="Y16" s="31"/>
      <c r="Z16" s="31"/>
    </row>
    <row r="17" spans="1:26" ht="18" customHeight="1">
      <c r="A17" s="34"/>
      <c r="B17" s="124"/>
      <c r="C17" s="121"/>
      <c r="D17" s="121"/>
      <c r="E17" s="121"/>
      <c r="F17" s="121"/>
      <c r="G17" s="121"/>
      <c r="H17" s="122"/>
      <c r="I17" s="19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31"/>
      <c r="X17" s="31"/>
      <c r="Y17" s="31"/>
      <c r="Z17" s="31"/>
    </row>
    <row r="18" spans="1:26" ht="12" customHeight="1">
      <c r="A18" s="32"/>
      <c r="B18" s="1">
        <f>H14+1</f>
        <v>45494</v>
      </c>
      <c r="C18" s="2">
        <f t="shared" ref="C18:H18" si="3">B18+1</f>
        <v>45495</v>
      </c>
      <c r="D18" s="2">
        <f t="shared" si="3"/>
        <v>45496</v>
      </c>
      <c r="E18" s="2">
        <f t="shared" si="3"/>
        <v>45497</v>
      </c>
      <c r="F18" s="2">
        <f t="shared" si="3"/>
        <v>45498</v>
      </c>
      <c r="G18" s="2">
        <f t="shared" si="3"/>
        <v>45499</v>
      </c>
      <c r="H18" s="3">
        <f t="shared" si="3"/>
        <v>45500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33"/>
      <c r="X18" s="33"/>
      <c r="Y18" s="33"/>
      <c r="Z18" s="33"/>
    </row>
    <row r="19" spans="1:26" ht="18" customHeight="1">
      <c r="A19" s="34"/>
      <c r="B19" s="59"/>
      <c r="C19" s="60"/>
      <c r="D19" s="60"/>
      <c r="E19" s="60"/>
      <c r="F19" s="60"/>
      <c r="G19" s="60"/>
      <c r="H19" s="58"/>
      <c r="I19" s="19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31"/>
      <c r="X19" s="31"/>
      <c r="Y19" s="31"/>
      <c r="Z19" s="31"/>
    </row>
    <row r="20" spans="1:26" ht="18" customHeight="1">
      <c r="A20" s="34"/>
      <c r="B20" s="123"/>
      <c r="C20" s="119"/>
      <c r="D20" s="119"/>
      <c r="E20" s="119"/>
      <c r="F20" s="119"/>
      <c r="G20" s="119"/>
      <c r="H20" s="1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31"/>
      <c r="X20" s="31"/>
      <c r="Y20" s="31"/>
      <c r="Z20" s="31"/>
    </row>
    <row r="21" spans="1:26" ht="18" customHeight="1">
      <c r="A21" s="34"/>
      <c r="B21" s="124"/>
      <c r="C21" s="121"/>
      <c r="D21" s="121"/>
      <c r="E21" s="121"/>
      <c r="F21" s="121"/>
      <c r="G21" s="121"/>
      <c r="H21" s="122"/>
      <c r="I21" s="19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31"/>
      <c r="X21" s="31"/>
      <c r="Y21" s="31"/>
      <c r="Z21" s="31"/>
    </row>
    <row r="22" spans="1:26" ht="12" customHeight="1">
      <c r="A22" s="32"/>
      <c r="B22" s="1">
        <f>H18+1</f>
        <v>45501</v>
      </c>
      <c r="C22" s="2">
        <f t="shared" ref="C22:H22" si="4">B22+1</f>
        <v>45502</v>
      </c>
      <c r="D22" s="2">
        <f t="shared" si="4"/>
        <v>45503</v>
      </c>
      <c r="E22" s="2">
        <f t="shared" si="4"/>
        <v>45504</v>
      </c>
      <c r="F22" s="2">
        <f t="shared" si="4"/>
        <v>45505</v>
      </c>
      <c r="G22" s="2">
        <f t="shared" si="4"/>
        <v>45506</v>
      </c>
      <c r="H22" s="3">
        <f t="shared" si="4"/>
        <v>45507</v>
      </c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33"/>
      <c r="X22" s="33"/>
      <c r="Y22" s="33"/>
      <c r="Z22" s="33"/>
    </row>
    <row r="23" spans="1:26" ht="18" customHeight="1">
      <c r="A23" s="34"/>
      <c r="B23" s="59"/>
      <c r="C23" s="60"/>
      <c r="D23" s="60"/>
      <c r="E23" s="60"/>
      <c r="F23" s="60"/>
      <c r="G23" s="60"/>
      <c r="H23" s="58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31"/>
      <c r="X23" s="31"/>
      <c r="Y23" s="31"/>
      <c r="Z23" s="31"/>
    </row>
    <row r="24" spans="1:26" ht="18" customHeight="1">
      <c r="A24" s="34"/>
      <c r="B24" s="123"/>
      <c r="C24" s="119"/>
      <c r="D24" s="119"/>
      <c r="E24" s="119"/>
      <c r="F24" s="119"/>
      <c r="G24" s="119"/>
      <c r="H24" s="120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31"/>
      <c r="X24" s="31"/>
      <c r="Y24" s="31"/>
      <c r="Z24" s="31"/>
    </row>
    <row r="25" spans="1:26" ht="18" customHeight="1">
      <c r="A25" s="34"/>
      <c r="B25" s="124"/>
      <c r="C25" s="121"/>
      <c r="D25" s="121"/>
      <c r="E25" s="121"/>
      <c r="F25" s="121"/>
      <c r="G25" s="121"/>
      <c r="H25" s="122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31"/>
      <c r="X25" s="31"/>
      <c r="Y25" s="31"/>
      <c r="Z25" s="31"/>
    </row>
    <row r="26" spans="1:26" ht="12" customHeight="1">
      <c r="A26" s="32"/>
      <c r="B26" s="1">
        <f>H22+1</f>
        <v>45508</v>
      </c>
      <c r="C26" s="2">
        <f t="shared" ref="C26:H26" si="5">B26+1</f>
        <v>45509</v>
      </c>
      <c r="D26" s="2">
        <f t="shared" si="5"/>
        <v>45510</v>
      </c>
      <c r="E26" s="2">
        <f t="shared" si="5"/>
        <v>45511</v>
      </c>
      <c r="F26" s="2">
        <f t="shared" si="5"/>
        <v>45512</v>
      </c>
      <c r="G26" s="2">
        <f t="shared" si="5"/>
        <v>45513</v>
      </c>
      <c r="H26" s="3">
        <f t="shared" si="5"/>
        <v>45514</v>
      </c>
      <c r="I26" s="2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33"/>
      <c r="X26" s="33"/>
      <c r="Y26" s="33"/>
      <c r="Z26" s="33"/>
    </row>
    <row r="27" spans="1:26" ht="18" customHeight="1">
      <c r="A27" s="34"/>
      <c r="B27" s="59"/>
      <c r="C27" s="60"/>
      <c r="D27" s="60"/>
      <c r="E27" s="60"/>
      <c r="F27" s="60"/>
      <c r="G27" s="60"/>
      <c r="H27" s="61"/>
      <c r="I27" s="19"/>
      <c r="J27" s="23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31"/>
      <c r="X27" s="31"/>
      <c r="Y27" s="31"/>
      <c r="Z27" s="31"/>
    </row>
    <row r="28" spans="1:26" ht="18" customHeight="1">
      <c r="A28" s="34"/>
      <c r="B28" s="123"/>
      <c r="C28" s="119"/>
      <c r="D28" s="119"/>
      <c r="E28" s="119"/>
      <c r="F28" s="119"/>
      <c r="G28" s="119"/>
      <c r="H28" s="125"/>
      <c r="I28" s="19"/>
      <c r="J28" s="38" t="s">
        <v>9</v>
      </c>
      <c r="K28" s="80"/>
      <c r="L28" s="20"/>
      <c r="M28" s="39" t="s">
        <v>10</v>
      </c>
      <c r="N28" s="80"/>
      <c r="O28" s="20"/>
      <c r="P28" s="40" t="s">
        <v>11</v>
      </c>
      <c r="Q28" s="81"/>
      <c r="R28" s="82"/>
      <c r="S28" s="20"/>
      <c r="T28" s="41" t="e" vm="2">
        <v>#VALUE!</v>
      </c>
      <c r="U28" s="83"/>
      <c r="V28" s="84"/>
      <c r="W28" s="31"/>
      <c r="X28" s="31"/>
      <c r="Y28" s="31"/>
      <c r="Z28" s="31"/>
    </row>
    <row r="29" spans="1:26" ht="18" customHeight="1">
      <c r="A29" s="34"/>
      <c r="B29" s="124"/>
      <c r="C29" s="121"/>
      <c r="D29" s="121"/>
      <c r="E29" s="121"/>
      <c r="F29" s="121"/>
      <c r="G29" s="121"/>
      <c r="H29" s="126"/>
      <c r="I29" s="19"/>
      <c r="J29" s="86"/>
      <c r="K29" s="87"/>
      <c r="L29" s="20"/>
      <c r="M29" s="86"/>
      <c r="N29" s="87"/>
      <c r="O29" s="20"/>
      <c r="P29" s="88"/>
      <c r="Q29" s="89"/>
      <c r="R29" s="90"/>
      <c r="S29" s="20"/>
      <c r="T29" s="91"/>
      <c r="U29" s="92"/>
      <c r="V29" s="93"/>
      <c r="W29" s="31"/>
      <c r="X29" s="31"/>
      <c r="Y29" s="31"/>
      <c r="Z29" s="31"/>
    </row>
    <row r="30" spans="1:26" ht="11.25" customHeight="1">
      <c r="A30" s="34"/>
      <c r="B30" s="42" t="s">
        <v>12</v>
      </c>
      <c r="C30" s="94"/>
      <c r="D30" s="94"/>
      <c r="E30" s="94"/>
      <c r="F30" s="43">
        <f>J56</f>
        <v>0</v>
      </c>
      <c r="G30" s="95"/>
      <c r="H30" s="96"/>
      <c r="I30" s="20"/>
      <c r="J30" s="44">
        <f>J47</f>
        <v>0</v>
      </c>
      <c r="K30" s="97"/>
      <c r="L30" s="20"/>
      <c r="M30" s="45">
        <f>K47</f>
        <v>0</v>
      </c>
      <c r="N30" s="97"/>
      <c r="O30" s="20"/>
      <c r="P30" s="46" t="str">
        <f>J50</f>
        <v/>
      </c>
      <c r="Q30" s="98"/>
      <c r="R30" s="99"/>
      <c r="S30" s="20"/>
      <c r="T30" s="47" t="str">
        <f>J53</f>
        <v>🔥GLORIOUS🔥</v>
      </c>
      <c r="U30" s="100"/>
      <c r="V30" s="101"/>
      <c r="W30" s="31"/>
      <c r="X30" s="31"/>
      <c r="Y30" s="31"/>
      <c r="Z30" s="31"/>
    </row>
    <row r="31" spans="1:26" ht="11.25" customHeight="1">
      <c r="A31" s="34"/>
      <c r="B31" s="102"/>
      <c r="C31" s="94"/>
      <c r="D31" s="94"/>
      <c r="E31" s="94"/>
      <c r="F31" s="95"/>
      <c r="G31" s="95"/>
      <c r="H31" s="96"/>
      <c r="I31" s="20"/>
      <c r="J31" s="103"/>
      <c r="K31" s="99"/>
      <c r="L31" s="20"/>
      <c r="M31" s="103"/>
      <c r="N31" s="99"/>
      <c r="O31" s="20"/>
      <c r="P31" s="103"/>
      <c r="Q31" s="104"/>
      <c r="R31" s="99"/>
      <c r="S31" s="20"/>
      <c r="T31" s="105"/>
      <c r="U31" s="106"/>
      <c r="V31" s="101"/>
      <c r="W31" s="31"/>
      <c r="X31" s="31"/>
      <c r="Y31" s="31"/>
      <c r="Z31" s="31"/>
    </row>
    <row r="32" spans="1:26" ht="11.25" customHeight="1">
      <c r="A32" s="34"/>
      <c r="B32" s="102"/>
      <c r="C32" s="94"/>
      <c r="D32" s="94"/>
      <c r="E32" s="94"/>
      <c r="F32" s="95"/>
      <c r="G32" s="95"/>
      <c r="H32" s="96"/>
      <c r="I32" s="20"/>
      <c r="J32" s="103"/>
      <c r="K32" s="99"/>
      <c r="L32" s="20"/>
      <c r="M32" s="103"/>
      <c r="N32" s="99"/>
      <c r="O32" s="20"/>
      <c r="P32" s="103"/>
      <c r="Q32" s="104"/>
      <c r="R32" s="99"/>
      <c r="S32" s="20"/>
      <c r="T32" s="105"/>
      <c r="U32" s="106"/>
      <c r="V32" s="101"/>
      <c r="W32" s="31"/>
      <c r="X32" s="31"/>
      <c r="Y32" s="31"/>
      <c r="Z32" s="31"/>
    </row>
    <row r="33" spans="2:26" ht="11.25" customHeight="1">
      <c r="B33" s="107"/>
      <c r="C33" s="108"/>
      <c r="D33" s="108"/>
      <c r="E33" s="108"/>
      <c r="F33" s="109"/>
      <c r="G33" s="109"/>
      <c r="H33" s="110"/>
      <c r="I33" s="24"/>
      <c r="J33" s="111"/>
      <c r="K33" s="112"/>
      <c r="L33" s="24"/>
      <c r="M33" s="111"/>
      <c r="N33" s="112"/>
      <c r="O33" s="24"/>
      <c r="P33" s="111"/>
      <c r="Q33" s="113"/>
      <c r="R33" s="112"/>
      <c r="S33" s="24"/>
      <c r="T33" s="114"/>
      <c r="U33" s="115"/>
      <c r="V33" s="116"/>
      <c r="W33" s="31"/>
      <c r="X33" s="31"/>
      <c r="Y33" s="31"/>
      <c r="Z33" s="31"/>
    </row>
    <row r="34" spans="2:26" ht="12.75">
      <c r="B34" s="18"/>
      <c r="C34" s="18"/>
      <c r="D34" s="18"/>
      <c r="E34" s="18"/>
      <c r="F34" s="18"/>
      <c r="G34" s="18"/>
      <c r="H34" s="18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2:26" s="5" customFormat="1" ht="12.75" hidden="1">
      <c r="B35" s="4" t="e">
        <f ca="1">DATE(F3,_xludf.XMATCH(B3,B40:B51),1)</f>
        <v>#NAME?</v>
      </c>
      <c r="C35" s="4" t="e">
        <f ca="1">_xludf.XMATCH(C38,C40:C46)</f>
        <v>#NAME?</v>
      </c>
      <c r="F35" s="4" t="s">
        <v>13</v>
      </c>
      <c r="G35" s="4" t="s">
        <v>14</v>
      </c>
      <c r="H35" s="5" t="s">
        <v>15</v>
      </c>
    </row>
    <row r="36" spans="2:26" s="5" customFormat="1" ht="12.75">
      <c r="C36" s="5">
        <f>DATE(F3,MATCH(B3,B40:B52,0),1)</f>
        <v>45474</v>
      </c>
      <c r="F36" s="6"/>
      <c r="G36" s="4">
        <v>0</v>
      </c>
      <c r="I36" s="4"/>
      <c r="J36" s="6"/>
      <c r="M36" s="4"/>
    </row>
    <row r="37" spans="2:26" s="5" customFormat="1" ht="12.75">
      <c r="F37" s="6">
        <v>1</v>
      </c>
      <c r="G37" s="4" t="str">
        <f>IF(ISBLANK(B7), "", B7)</f>
        <v/>
      </c>
      <c r="H37" s="8" t="str">
        <f>IF(SUM($G$37:G37) = SUM($G$37:G37), "", SUM($G$37:G37))</f>
        <v/>
      </c>
      <c r="I37" s="4" t="s">
        <v>16</v>
      </c>
      <c r="J37" s="6">
        <f>SUMIF(G37:G85,"&gt;0")</f>
        <v>0</v>
      </c>
      <c r="M37" s="4"/>
    </row>
    <row r="38" spans="2:26" s="5" customFormat="1" ht="12.75">
      <c r="B38" s="7" t="s">
        <v>17</v>
      </c>
      <c r="C38" s="4" t="s">
        <v>2</v>
      </c>
      <c r="F38" s="4">
        <v>2</v>
      </c>
      <c r="G38" s="4" t="str">
        <f>IF(ISBLANK(C7), "", C7)</f>
        <v/>
      </c>
      <c r="H38" s="8">
        <f>SUM($G$37:G38)</f>
        <v>0</v>
      </c>
      <c r="I38" s="4" t="s">
        <v>18</v>
      </c>
      <c r="J38" s="4">
        <f>SUMIF(G37:G85,"&lt;0")</f>
        <v>0</v>
      </c>
    </row>
    <row r="39" spans="2:26" s="5" customFormat="1" ht="12.75">
      <c r="F39" s="6">
        <v>3</v>
      </c>
      <c r="G39" s="4" t="str">
        <f>IF(ISBLANK(D7), "", D7)</f>
        <v/>
      </c>
      <c r="H39" s="8">
        <f>SUM($G$37:G39)</f>
        <v>0</v>
      </c>
    </row>
    <row r="40" spans="2:26" s="5" customFormat="1" ht="12.75">
      <c r="B40" s="4" t="s">
        <v>0</v>
      </c>
      <c r="C40" s="4" t="s">
        <v>2</v>
      </c>
      <c r="F40" s="4">
        <v>4</v>
      </c>
      <c r="G40" s="4" t="str">
        <f>IF(ISBLANK(E7), "", E7)</f>
        <v/>
      </c>
      <c r="H40" s="8">
        <f>SUM($G$37:G40)</f>
        <v>0</v>
      </c>
    </row>
    <row r="41" spans="2:26" s="5" customFormat="1" ht="12.75">
      <c r="B41" s="4" t="s">
        <v>19</v>
      </c>
      <c r="C41" s="4" t="s">
        <v>3</v>
      </c>
      <c r="F41" s="6">
        <v>5</v>
      </c>
      <c r="G41" s="4" t="str">
        <f>IF(ISBLANK(F7), "", F7)</f>
        <v/>
      </c>
      <c r="H41" s="8">
        <f>SUM($G$37:G41)</f>
        <v>0</v>
      </c>
      <c r="J41" s="4" t="s">
        <v>16</v>
      </c>
      <c r="K41" s="4" t="s">
        <v>18</v>
      </c>
    </row>
    <row r="42" spans="2:26" s="5" customFormat="1" ht="12.75">
      <c r="B42" s="4" t="s">
        <v>20</v>
      </c>
      <c r="C42" s="4" t="s">
        <v>4</v>
      </c>
      <c r="F42" s="4">
        <v>6</v>
      </c>
      <c r="G42" s="4" t="str">
        <f>IF(ISBLANK(G7), "", G7)</f>
        <v/>
      </c>
      <c r="H42" s="8">
        <f>SUM($G$37:G42)</f>
        <v>0</v>
      </c>
      <c r="I42" s="6"/>
      <c r="J42" s="6">
        <f>SUMIF(G37:G85,"&gt;0")</f>
        <v>0</v>
      </c>
      <c r="K42" s="6">
        <f>SUMIF(G37:G85,"&lt;0")</f>
        <v>0</v>
      </c>
    </row>
    <row r="43" spans="2:26" s="5" customFormat="1" ht="12.75">
      <c r="B43" s="4" t="s">
        <v>21</v>
      </c>
      <c r="C43" s="4" t="s">
        <v>5</v>
      </c>
      <c r="F43" s="6">
        <v>7</v>
      </c>
      <c r="G43" s="4" t="str">
        <f>IF(ISBLANK(H7), "", H7)</f>
        <v/>
      </c>
      <c r="H43" s="8">
        <f>SUM($G$37:G43)</f>
        <v>0</v>
      </c>
    </row>
    <row r="44" spans="2:26" s="5" customFormat="1" ht="12.75">
      <c r="B44" s="4" t="s">
        <v>22</v>
      </c>
      <c r="C44" s="4" t="s">
        <v>6</v>
      </c>
      <c r="F44" s="4">
        <v>8</v>
      </c>
      <c r="G44" s="4" t="str">
        <f>IF(ISBLANK(B11), "", B11)</f>
        <v/>
      </c>
      <c r="H44" s="8">
        <f>SUM($G$37:G44)</f>
        <v>0</v>
      </c>
    </row>
    <row r="45" spans="2:26" s="5" customFormat="1" ht="12.75">
      <c r="B45" s="4" t="s">
        <v>23</v>
      </c>
      <c r="C45" s="4" t="s">
        <v>7</v>
      </c>
      <c r="F45" s="6">
        <v>9</v>
      </c>
      <c r="G45" s="4" t="str">
        <f>IF(ISBLANK(C11), "", C11)</f>
        <v/>
      </c>
      <c r="H45" s="8">
        <f>SUM($G$37:G45)</f>
        <v>0</v>
      </c>
    </row>
    <row r="46" spans="2:26" s="5" customFormat="1" ht="12.75">
      <c r="B46" s="4" t="s">
        <v>24</v>
      </c>
      <c r="C46" s="4" t="s">
        <v>8</v>
      </c>
      <c r="F46" s="4">
        <v>10</v>
      </c>
      <c r="G46" s="4" t="str">
        <f>IF(ISBLANK(D11), "", D11)</f>
        <v/>
      </c>
      <c r="H46" s="8">
        <f>SUM($G$37:G46)</f>
        <v>0</v>
      </c>
      <c r="J46" s="4" t="s">
        <v>9</v>
      </c>
      <c r="K46" s="4" t="s">
        <v>10</v>
      </c>
    </row>
    <row r="47" spans="2:26" s="5" customFormat="1" ht="12.75">
      <c r="B47" s="4" t="s">
        <v>25</v>
      </c>
      <c r="F47" s="6">
        <v>11</v>
      </c>
      <c r="G47" s="4">
        <f>E11</f>
        <v>0</v>
      </c>
      <c r="H47" s="8">
        <f>SUM($G$37:G47)</f>
        <v>0</v>
      </c>
      <c r="J47" s="4">
        <f>COUNTIF(G37:G78,"&gt;1")</f>
        <v>0</v>
      </c>
      <c r="K47" s="4">
        <f>COUNTIF(G37:G78,"&lt;0")</f>
        <v>0</v>
      </c>
    </row>
    <row r="48" spans="2:26" s="5" customFormat="1" ht="12.75">
      <c r="B48" s="4" t="s">
        <v>26</v>
      </c>
      <c r="F48" s="4">
        <v>12</v>
      </c>
      <c r="G48" s="4" t="str">
        <f>IF(ISBLANK(F11), "", F11)</f>
        <v/>
      </c>
      <c r="H48" s="8">
        <f>SUM($G$37:G48)</f>
        <v>0</v>
      </c>
    </row>
    <row r="49" spans="2:11" s="5" customFormat="1" ht="15.75" customHeight="1">
      <c r="B49" s="4" t="s">
        <v>27</v>
      </c>
      <c r="F49" s="6">
        <v>13</v>
      </c>
      <c r="G49" s="4" t="str">
        <f>IF(ISBLANK(G11), "", G11)</f>
        <v/>
      </c>
      <c r="H49" s="8">
        <f>SUM($G$37:G49)</f>
        <v>0</v>
      </c>
      <c r="J49" s="36" t="s">
        <v>28</v>
      </c>
      <c r="K49" s="36"/>
    </row>
    <row r="50" spans="2:11" s="5" customFormat="1" ht="12.75">
      <c r="B50" s="4" t="s">
        <v>29</v>
      </c>
      <c r="F50" s="4">
        <v>14</v>
      </c>
      <c r="G50" s="4" t="str">
        <f>IF(ISBLANK(H11), "", H11)</f>
        <v/>
      </c>
      <c r="H50" s="8">
        <f>SUM($G$37:G50)</f>
        <v>0</v>
      </c>
      <c r="J50" s="36" t="str">
        <f>IFERROR(COUNTIF(G37:G85,"&gt;0")/(COUNTIF(G37:G85,"&gt;0")+COUNTIF(G37:G85,"&lt;0"))*100, "")</f>
        <v/>
      </c>
      <c r="K50" s="36"/>
    </row>
    <row r="51" spans="2:11" s="5" customFormat="1" ht="12.75">
      <c r="B51" s="4" t="s">
        <v>30</v>
      </c>
      <c r="F51" s="6">
        <v>15</v>
      </c>
      <c r="G51" s="4" t="str">
        <f>IF(ISBLANK(B15), "", B15)</f>
        <v/>
      </c>
      <c r="H51" s="8">
        <f>SUM($G$37:G51)</f>
        <v>0</v>
      </c>
      <c r="J51" s="9"/>
      <c r="K51" s="9"/>
    </row>
    <row r="52" spans="2:11" s="5" customFormat="1" ht="15.75" customHeight="1">
      <c r="F52" s="4">
        <v>16</v>
      </c>
      <c r="G52" s="4" t="str">
        <f>IF(ISBLANK(C15), "", C15)</f>
        <v/>
      </c>
      <c r="H52" s="8">
        <f>SUM($G$37:G52)</f>
        <v>0</v>
      </c>
      <c r="J52" s="36" t="s">
        <v>31</v>
      </c>
      <c r="K52" s="36"/>
    </row>
    <row r="53" spans="2:11" s="5" customFormat="1" ht="12.75">
      <c r="F53" s="6">
        <v>17</v>
      </c>
      <c r="G53" s="4">
        <f>D15</f>
        <v>0</v>
      </c>
      <c r="H53" s="8">
        <f>SUM($G$37:G53)</f>
        <v>0</v>
      </c>
      <c r="J53" s="36" t="str">
        <f>IFERROR(IF(SUM(F30)&lt;0,"❗GOT A LOT OF WORK TO DO ❗",IF(P30&lt;30,"❗GOT A LOT OF WORK TO DO ❗",IF(P30&lt;80,"NEED MORE PRACTICE !!","🔥GLORIOUS🔥"))), "")</f>
        <v>🔥GLORIOUS🔥</v>
      </c>
      <c r="K53" s="36"/>
    </row>
    <row r="54" spans="2:11" s="5" customFormat="1" ht="12.75">
      <c r="F54" s="4">
        <v>18</v>
      </c>
      <c r="G54" s="4" t="str">
        <f>IF(ISBLANK(E15), "", E15)</f>
        <v/>
      </c>
      <c r="H54" s="8">
        <f>SUM($G$37:G54)</f>
        <v>0</v>
      </c>
    </row>
    <row r="55" spans="2:11" s="5" customFormat="1" ht="15.75" customHeight="1">
      <c r="F55" s="6">
        <v>19</v>
      </c>
      <c r="G55" s="4" t="str">
        <f>IF(ISBLANK(F15), "", F15)</f>
        <v/>
      </c>
      <c r="H55" s="8">
        <f>SUM($G$37:G55)</f>
        <v>0</v>
      </c>
      <c r="J55" s="37" t="s">
        <v>32</v>
      </c>
      <c r="K55" s="37"/>
    </row>
    <row r="56" spans="2:11" s="5" customFormat="1" ht="12.75">
      <c r="F56" s="4">
        <v>20</v>
      </c>
      <c r="G56" s="4" t="str">
        <f>IF(ISBLANK(G15), "", G15)</f>
        <v/>
      </c>
      <c r="H56" s="8">
        <f>SUM($G$37:G56)</f>
        <v>0</v>
      </c>
      <c r="J56" s="37">
        <f>SUM(B7:H9,B11:H13,B15:H17,B19:H21,B23:H25,B27:H29)</f>
        <v>0</v>
      </c>
      <c r="K56" s="37"/>
    </row>
    <row r="57" spans="2:11" s="5" customFormat="1" ht="12.75">
      <c r="F57" s="6">
        <v>21</v>
      </c>
      <c r="G57" s="4" t="str">
        <f>IF(ISBLANK(H15), "", H15)</f>
        <v/>
      </c>
      <c r="H57" s="8">
        <f>SUM($G$37:G57)</f>
        <v>0</v>
      </c>
    </row>
    <row r="58" spans="2:11" s="5" customFormat="1" ht="12.75">
      <c r="F58" s="4">
        <v>22</v>
      </c>
      <c r="G58" s="4" t="str">
        <f>IF(ISBLANK(B19), "", B19)</f>
        <v/>
      </c>
      <c r="H58" s="8">
        <f>SUM($G$37:G58)</f>
        <v>0</v>
      </c>
    </row>
    <row r="59" spans="2:11" s="5" customFormat="1" ht="12.75">
      <c r="F59" s="6">
        <v>23</v>
      </c>
      <c r="G59" s="4" t="str">
        <f>IF(ISBLANK(C19), "", C19)</f>
        <v/>
      </c>
      <c r="H59" s="8">
        <f>SUM($G$37:G59)</f>
        <v>0</v>
      </c>
    </row>
    <row r="60" spans="2:11" s="5" customFormat="1" ht="12.75">
      <c r="F60" s="4">
        <v>24</v>
      </c>
      <c r="G60" s="4" t="str">
        <f>IF(ISBLANK(D19), "", D19)</f>
        <v/>
      </c>
      <c r="H60" s="8">
        <f>SUM($G$37:G60)</f>
        <v>0</v>
      </c>
    </row>
    <row r="61" spans="2:11" s="5" customFormat="1" ht="12.75">
      <c r="F61" s="6">
        <v>25</v>
      </c>
      <c r="G61" s="4" t="str">
        <f>IF(ISBLANK(E19), "", E19)</f>
        <v/>
      </c>
      <c r="H61" s="8">
        <f>SUM($G$37:G61)</f>
        <v>0</v>
      </c>
    </row>
    <row r="62" spans="2:11" s="5" customFormat="1" ht="12.75">
      <c r="F62" s="4">
        <v>26</v>
      </c>
      <c r="G62" s="4" t="str">
        <f>IF(ISBLANK(F19), "", F19)</f>
        <v/>
      </c>
      <c r="H62" s="8">
        <f>SUM($G$37:G62)</f>
        <v>0</v>
      </c>
    </row>
    <row r="63" spans="2:11" s="5" customFormat="1" ht="12.75">
      <c r="F63" s="6">
        <v>27</v>
      </c>
      <c r="G63" s="4" t="str">
        <f>IF(ISBLANK(G19), "", G19)</f>
        <v/>
      </c>
      <c r="H63" s="8">
        <f>SUM($G$37:G63)</f>
        <v>0</v>
      </c>
    </row>
    <row r="64" spans="2:11" s="5" customFormat="1" ht="12.75">
      <c r="F64" s="4">
        <v>28</v>
      </c>
      <c r="G64" s="4" t="str">
        <f>IF(ISBLANK(H19), "", H19)</f>
        <v/>
      </c>
      <c r="H64" s="8">
        <f>SUM($G$37:G64)</f>
        <v>0</v>
      </c>
    </row>
    <row r="65" spans="6:8" s="5" customFormat="1" ht="12.75">
      <c r="F65" s="6">
        <v>29</v>
      </c>
      <c r="G65" s="4" t="str">
        <f>IF(ISBLANK(B23), "", B23)</f>
        <v/>
      </c>
      <c r="H65" s="8">
        <f>SUM($G$37:G65)</f>
        <v>0</v>
      </c>
    </row>
    <row r="66" spans="6:8" s="5" customFormat="1" ht="12.75">
      <c r="F66" s="4">
        <v>30</v>
      </c>
      <c r="G66" s="4" t="str">
        <f>IF(ISBLANK(C23), "", C23)</f>
        <v/>
      </c>
      <c r="H66" s="8">
        <f>SUM($G$37:G66)</f>
        <v>0</v>
      </c>
    </row>
    <row r="67" spans="6:8" s="5" customFormat="1" ht="12.75">
      <c r="F67" s="6">
        <v>31</v>
      </c>
      <c r="G67" s="4" t="str">
        <f>IF(ISBLANK(D23), "", D23)</f>
        <v/>
      </c>
      <c r="H67" s="8">
        <f>SUM($G$37:G67)</f>
        <v>0</v>
      </c>
    </row>
    <row r="68" spans="6:8" s="5" customFormat="1" ht="12.75">
      <c r="F68" s="4">
        <v>32</v>
      </c>
      <c r="G68" s="4" t="str">
        <f>IF(ISBLANK(E23), "", E23)</f>
        <v/>
      </c>
      <c r="H68" s="8">
        <f>SUM($G$37:G68)</f>
        <v>0</v>
      </c>
    </row>
    <row r="69" spans="6:8" s="5" customFormat="1" ht="12.75">
      <c r="F69" s="6">
        <v>33</v>
      </c>
      <c r="G69" s="4" t="str">
        <f>IF(ISBLANK(F23), "", F23)</f>
        <v/>
      </c>
      <c r="H69" s="8">
        <f>SUM($G$37:G69)</f>
        <v>0</v>
      </c>
    </row>
    <row r="70" spans="6:8" s="5" customFormat="1" ht="12.75">
      <c r="F70" s="4">
        <v>34</v>
      </c>
      <c r="G70" s="4" t="str">
        <f>IF(ISBLANK(G23), "", G23)</f>
        <v/>
      </c>
      <c r="H70" s="8">
        <f>SUM($G$37:G70)</f>
        <v>0</v>
      </c>
    </row>
    <row r="71" spans="6:8" s="5" customFormat="1" ht="12.75">
      <c r="F71" s="6">
        <v>35</v>
      </c>
      <c r="G71" s="4" t="str">
        <f>IF(ISBLANK(H23), "", H23)</f>
        <v/>
      </c>
      <c r="H71" s="8">
        <f>SUM($G$37:G71)</f>
        <v>0</v>
      </c>
    </row>
    <row r="72" spans="6:8" s="5" customFormat="1" ht="12.75">
      <c r="F72" s="4">
        <v>36</v>
      </c>
      <c r="G72" s="4" t="str">
        <f>IF(ISBLANK(B27), "", B27)</f>
        <v/>
      </c>
      <c r="H72" s="8">
        <f>SUM($G$37:G72)</f>
        <v>0</v>
      </c>
    </row>
    <row r="73" spans="6:8" s="5" customFormat="1" ht="12.75">
      <c r="F73" s="6">
        <v>37</v>
      </c>
      <c r="G73" s="4" t="str">
        <f>IF(ISBLANK(C27), "", C27)</f>
        <v/>
      </c>
      <c r="H73" s="8">
        <f>SUM($G$37:G73)</f>
        <v>0</v>
      </c>
    </row>
    <row r="74" spans="6:8" s="5" customFormat="1" ht="17.25" customHeight="1">
      <c r="F74" s="4">
        <v>38</v>
      </c>
      <c r="G74" s="4" t="str">
        <f>IF(ISBLANK(D27), "", D27)</f>
        <v/>
      </c>
      <c r="H74" s="8">
        <f>SUM($G$37:G74)</f>
        <v>0</v>
      </c>
    </row>
    <row r="75" spans="6:8" s="5" customFormat="1" ht="12.75">
      <c r="F75" s="6">
        <v>39</v>
      </c>
      <c r="G75" s="4" t="str">
        <f>IF(ISBLANK(E27), "", E27)</f>
        <v/>
      </c>
      <c r="H75" s="8">
        <f>SUM($G$37:G75)</f>
        <v>0</v>
      </c>
    </row>
    <row r="76" spans="6:8" s="5" customFormat="1" ht="12.75">
      <c r="F76" s="4">
        <v>40</v>
      </c>
      <c r="G76" s="4" t="str">
        <f>IF(ISBLANK(F27), "", F27)</f>
        <v/>
      </c>
      <c r="H76" s="8">
        <f>SUM($G$37:G76)</f>
        <v>0</v>
      </c>
    </row>
    <row r="77" spans="6:8" s="5" customFormat="1" ht="12.75">
      <c r="F77" s="6">
        <v>41</v>
      </c>
      <c r="G77" s="4" t="str">
        <f>IF(ISBLANK(G27), "", G27)</f>
        <v/>
      </c>
      <c r="H77" s="8">
        <f>SUM($G$37:G77)</f>
        <v>0</v>
      </c>
    </row>
    <row r="78" spans="6:8" s="5" customFormat="1" ht="12.75">
      <c r="F78" s="4">
        <v>42</v>
      </c>
      <c r="G78" s="4" t="str">
        <f>IF(ISBLANK(H27), "", H27)</f>
        <v/>
      </c>
      <c r="H78" s="8">
        <f>SUM($G$37:G78)</f>
        <v>0</v>
      </c>
    </row>
    <row r="79" spans="6:8" s="5" customFormat="1" ht="12.75">
      <c r="F79" s="6">
        <v>43</v>
      </c>
      <c r="H79" s="8">
        <f>SUM($G$37:G79)</f>
        <v>0</v>
      </c>
    </row>
    <row r="80" spans="6:8" s="5" customFormat="1" ht="12.75">
      <c r="F80" s="4">
        <v>44</v>
      </c>
      <c r="H80" s="8">
        <f>SUM($G$37:G80)</f>
        <v>0</v>
      </c>
    </row>
    <row r="81" spans="6:8" s="5" customFormat="1" ht="12.75">
      <c r="F81" s="6">
        <v>45</v>
      </c>
      <c r="H81" s="8">
        <f>SUM($G$37:G81)</f>
        <v>0</v>
      </c>
    </row>
    <row r="82" spans="6:8" s="5" customFormat="1" ht="12.75">
      <c r="F82" s="4">
        <v>46</v>
      </c>
      <c r="H82" s="8">
        <f>SUM($G$37:G82)</f>
        <v>0</v>
      </c>
    </row>
    <row r="83" spans="6:8" s="5" customFormat="1" ht="12.75">
      <c r="F83" s="6">
        <v>47</v>
      </c>
      <c r="H83" s="8">
        <f>SUM($G$37:G83)</f>
        <v>0</v>
      </c>
    </row>
    <row r="84" spans="6:8" s="5" customFormat="1" ht="12.75">
      <c r="F84" s="4">
        <v>48</v>
      </c>
      <c r="H84" s="8">
        <f>SUM($G$37:G84)</f>
        <v>0</v>
      </c>
    </row>
    <row r="85" spans="6:8" s="5" customFormat="1" ht="12.75">
      <c r="F85" s="6">
        <v>49</v>
      </c>
      <c r="H85" s="8">
        <f>SUM($G$37:G85)</f>
        <v>0</v>
      </c>
    </row>
    <row r="86" spans="6:8" s="5" customFormat="1" ht="12.75">
      <c r="H86" s="34"/>
    </row>
  </sheetData>
  <sheetProtection algorithmName="SHA-512" hashValue="uhRnbbxVI7HU0qadmKZ3TS8C2ZkjtM1IVi2SmfBbWNdxqm8wW7QCUrA5b6KxHptd5EoI82UUX3uwgPcVtxbi7Q==" saltValue="/T4qGomDYyWOuZ8hzobBFg==" spinCount="100000" sheet="1" objects="1" scenarios="1" selectLockedCells="1"/>
  <mergeCells count="62">
    <mergeCell ref="B2:V2"/>
    <mergeCell ref="B3:D3"/>
    <mergeCell ref="F3:H3"/>
    <mergeCell ref="J3:V3"/>
    <mergeCell ref="B7:B9"/>
    <mergeCell ref="C7:C9"/>
    <mergeCell ref="D7:D9"/>
    <mergeCell ref="E7:E9"/>
    <mergeCell ref="F7:F9"/>
    <mergeCell ref="G7:G9"/>
    <mergeCell ref="H7:H9"/>
    <mergeCell ref="B11:B13"/>
    <mergeCell ref="C11:C13"/>
    <mergeCell ref="D11:D13"/>
    <mergeCell ref="E11:E13"/>
    <mergeCell ref="F11:F13"/>
    <mergeCell ref="G11:G13"/>
    <mergeCell ref="H11:H13"/>
    <mergeCell ref="H15:H17"/>
    <mergeCell ref="B19:B21"/>
    <mergeCell ref="C19:C21"/>
    <mergeCell ref="D19:D21"/>
    <mergeCell ref="E19:E21"/>
    <mergeCell ref="F19:F21"/>
    <mergeCell ref="G19:G21"/>
    <mergeCell ref="H19:H21"/>
    <mergeCell ref="B15:B17"/>
    <mergeCell ref="C15:C17"/>
    <mergeCell ref="D15:D17"/>
    <mergeCell ref="E15:E17"/>
    <mergeCell ref="F15:F17"/>
    <mergeCell ref="G15:G17"/>
    <mergeCell ref="H23:H25"/>
    <mergeCell ref="B27:B29"/>
    <mergeCell ref="C27:C29"/>
    <mergeCell ref="D27:D29"/>
    <mergeCell ref="E27:E29"/>
    <mergeCell ref="F27:F29"/>
    <mergeCell ref="G27:G29"/>
    <mergeCell ref="H27:H29"/>
    <mergeCell ref="B23:B25"/>
    <mergeCell ref="C23:C25"/>
    <mergeCell ref="D23:D25"/>
    <mergeCell ref="E23:E25"/>
    <mergeCell ref="F23:F25"/>
    <mergeCell ref="G23:G25"/>
    <mergeCell ref="B30:E33"/>
    <mergeCell ref="F30:H33"/>
    <mergeCell ref="J30:K33"/>
    <mergeCell ref="M30:N33"/>
    <mergeCell ref="P30:R33"/>
    <mergeCell ref="J56:K56"/>
    <mergeCell ref="J28:K29"/>
    <mergeCell ref="M28:N29"/>
    <mergeCell ref="P28:R29"/>
    <mergeCell ref="T28:V29"/>
    <mergeCell ref="T30:V33"/>
    <mergeCell ref="J49:K49"/>
    <mergeCell ref="J50:K50"/>
    <mergeCell ref="J52:K52"/>
    <mergeCell ref="J53:K53"/>
    <mergeCell ref="J55:K55"/>
  </mergeCells>
  <conditionalFormatting sqref="B7 B27:H29">
    <cfRule type="cellIs" dxfId="95" priority="13" operator="greaterThan">
      <formula>0</formula>
    </cfRule>
    <cfRule type="cellIs" dxfId="94" priority="14" operator="lessThan">
      <formula>0</formula>
    </cfRule>
  </conditionalFormatting>
  <conditionalFormatting sqref="B6:H6 B10:H10 B14:H14 B18:H18 B22:H22 B26:H26">
    <cfRule type="expression" dxfId="93" priority="11">
      <formula>MONTH(B6)&lt;&gt;MONTH($C$36)</formula>
    </cfRule>
    <cfRule type="expression" dxfId="92" priority="12">
      <formula>MONTH(B6)&lt;&gt;MONTH($B$35)</formula>
    </cfRule>
  </conditionalFormatting>
  <conditionalFormatting sqref="B11:H13">
    <cfRule type="cellIs" dxfId="91" priority="7" operator="greaterThan">
      <formula>0</formula>
    </cfRule>
    <cfRule type="cellIs" dxfId="90" priority="8" operator="lessThan">
      <formula>0</formula>
    </cfRule>
  </conditionalFormatting>
  <conditionalFormatting sqref="B15:H17">
    <cfRule type="cellIs" dxfId="89" priority="5" operator="greaterThan">
      <formula>0</formula>
    </cfRule>
    <cfRule type="cellIs" dxfId="88" priority="6" operator="lessThan">
      <formula>0</formula>
    </cfRule>
  </conditionalFormatting>
  <conditionalFormatting sqref="B19:H21">
    <cfRule type="cellIs" dxfId="87" priority="3" operator="greaterThan">
      <formula>0</formula>
    </cfRule>
    <cfRule type="cellIs" dxfId="86" priority="4" operator="lessThan">
      <formula>0</formula>
    </cfRule>
  </conditionalFormatting>
  <conditionalFormatting sqref="B23:H25">
    <cfRule type="cellIs" dxfId="85" priority="1" operator="greaterThan">
      <formula>0</formula>
    </cfRule>
    <cfRule type="cellIs" dxfId="84" priority="2" operator="lessThan">
      <formula>0</formula>
    </cfRule>
  </conditionalFormatting>
  <conditionalFormatting sqref="C7:H9">
    <cfRule type="cellIs" dxfId="83" priority="9" operator="greaterThan">
      <formula>0</formula>
    </cfRule>
    <cfRule type="cellIs" dxfId="82" priority="10" operator="lessThan">
      <formula>0</formula>
    </cfRule>
  </conditionalFormatting>
  <conditionalFormatting sqref="F30:H33">
    <cfRule type="cellIs" dxfId="81" priority="15" operator="greaterThan">
      <formula>0</formula>
    </cfRule>
    <cfRule type="cellIs" dxfId="80" priority="16" operator="lessThan">
      <formula>0</formula>
    </cfRule>
  </conditionalFormatting>
  <dataValidations count="3">
    <dataValidation allowBlank="1" showInputMessage="1" showErrorMessage="1" sqref="F3:H3" xr:uid="{92A2D543-54EF-4DF4-9F46-CAB6D0764505}"/>
    <dataValidation allowBlank="1" showErrorMessage="1" sqref="B3:D3" xr:uid="{3712277E-26B0-4F95-B282-06CE38595E6F}"/>
    <dataValidation type="list" allowBlank="1" showErrorMessage="1" sqref="C38" xr:uid="{388EEB14-FBFC-4470-A6B8-BACB05504560}">
      <formula1>$C$40:$C$46</formula1>
    </dataValidation>
  </dataValidations>
  <pageMargins left="0" right="0" top="0" bottom="0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16F01-50A7-4B0B-9577-04D90AC257E0}">
  <sheetPr codeName="Sheet9">
    <outlinePr summaryBelow="0" summaryRight="0"/>
  </sheetPr>
  <dimension ref="A1:Z86"/>
  <sheetViews>
    <sheetView showGridLines="0" zoomScale="70" zoomScaleNormal="70" workbookViewId="0">
      <selection activeCell="F15" sqref="F15:F17"/>
    </sheetView>
  </sheetViews>
  <sheetFormatPr defaultColWidth="12.5703125" defaultRowHeight="15.75" customHeight="1"/>
  <cols>
    <col min="1" max="1" width="6.42578125" style="25" customWidth="1"/>
    <col min="2" max="8" width="10.42578125" style="25" customWidth="1"/>
    <col min="9" max="9" width="1.140625" style="25" customWidth="1"/>
    <col min="10" max="22" width="10.42578125" style="25" customWidth="1"/>
    <col min="23" max="16384" width="12.5703125" style="25"/>
  </cols>
  <sheetData>
    <row r="1" spans="1:26" ht="7.5" customHeight="1">
      <c r="A1" s="26"/>
      <c r="B1" s="18"/>
      <c r="C1" s="18"/>
      <c r="D1" s="18"/>
      <c r="E1" s="18"/>
      <c r="F1" s="18"/>
      <c r="G1" s="18"/>
      <c r="H1" s="18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204.75" customHeight="1">
      <c r="A2" s="34"/>
      <c r="B2" s="52" t="e" vm="1">
        <v>#VALUE!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27"/>
      <c r="X2" s="27"/>
      <c r="Y2" s="27"/>
      <c r="Z2" s="27"/>
    </row>
    <row r="3" spans="1:26" ht="18.75" customHeight="1">
      <c r="A3" s="34"/>
      <c r="B3" s="66" t="s">
        <v>25</v>
      </c>
      <c r="C3" s="127"/>
      <c r="D3" s="127"/>
      <c r="E3" s="10"/>
      <c r="F3" s="67">
        <v>2024</v>
      </c>
      <c r="G3" s="127"/>
      <c r="H3" s="128"/>
      <c r="I3" s="11"/>
      <c r="J3" s="55" t="s">
        <v>1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2"/>
      <c r="W3" s="28"/>
      <c r="X3" s="28"/>
      <c r="Y3" s="28"/>
      <c r="Z3" s="28"/>
    </row>
    <row r="4" spans="1:26" ht="12.75">
      <c r="A4" s="29"/>
      <c r="B4" s="12" t="s">
        <v>2</v>
      </c>
      <c r="C4" s="13" t="s">
        <v>3</v>
      </c>
      <c r="D4" s="12" t="s">
        <v>4</v>
      </c>
      <c r="E4" s="13" t="s">
        <v>5</v>
      </c>
      <c r="F4" s="12" t="s">
        <v>6</v>
      </c>
      <c r="G4" s="13" t="s">
        <v>7</v>
      </c>
      <c r="H4" s="12" t="s">
        <v>8</v>
      </c>
      <c r="I4" s="14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30"/>
      <c r="X4" s="30"/>
      <c r="Y4" s="30"/>
      <c r="Z4" s="30"/>
    </row>
    <row r="5" spans="1:26" ht="12.75">
      <c r="A5" s="34"/>
      <c r="B5" s="17"/>
      <c r="C5" s="18"/>
      <c r="D5" s="18"/>
      <c r="E5" s="18"/>
      <c r="F5" s="18"/>
      <c r="G5" s="18"/>
      <c r="H5" s="18"/>
      <c r="I5" s="19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31"/>
      <c r="X5" s="31"/>
      <c r="Y5" s="31"/>
      <c r="Z5" s="31"/>
    </row>
    <row r="6" spans="1:26" ht="12" customHeight="1">
      <c r="A6" s="32"/>
      <c r="B6" s="1">
        <f>C36-WEEKDAY(C36,1)+1</f>
        <v>45501</v>
      </c>
      <c r="C6" s="2">
        <f>B6+1</f>
        <v>45502</v>
      </c>
      <c r="D6" s="2">
        <f t="shared" ref="D6:H6" si="0">C6+1</f>
        <v>45503</v>
      </c>
      <c r="E6" s="2">
        <f t="shared" si="0"/>
        <v>45504</v>
      </c>
      <c r="F6" s="2">
        <f t="shared" si="0"/>
        <v>45505</v>
      </c>
      <c r="G6" s="2">
        <f t="shared" si="0"/>
        <v>45506</v>
      </c>
      <c r="H6" s="3">
        <f t="shared" si="0"/>
        <v>45507</v>
      </c>
      <c r="I6" s="21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33"/>
      <c r="X6" s="33"/>
      <c r="Y6" s="33"/>
      <c r="Z6" s="33"/>
    </row>
    <row r="7" spans="1:26" ht="18" customHeight="1">
      <c r="A7" s="34"/>
      <c r="B7" s="64"/>
      <c r="C7" s="60"/>
      <c r="D7" s="60"/>
      <c r="E7" s="60"/>
      <c r="F7" s="60"/>
      <c r="G7" s="60"/>
      <c r="H7" s="58"/>
      <c r="I7" s="19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31"/>
      <c r="X7" s="31"/>
      <c r="Y7" s="31"/>
      <c r="Z7" s="31"/>
    </row>
    <row r="8" spans="1:26" ht="18" customHeight="1">
      <c r="A8" s="34"/>
      <c r="B8" s="59"/>
      <c r="C8" s="119"/>
      <c r="D8" s="119"/>
      <c r="E8" s="119"/>
      <c r="F8" s="119"/>
      <c r="G8" s="119"/>
      <c r="H8" s="120"/>
      <c r="I8" s="19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31"/>
      <c r="X8" s="31"/>
      <c r="Y8" s="31"/>
      <c r="Z8" s="31"/>
    </row>
    <row r="9" spans="1:26" ht="18" customHeight="1">
      <c r="A9" s="34"/>
      <c r="B9" s="65"/>
      <c r="C9" s="121"/>
      <c r="D9" s="121"/>
      <c r="E9" s="121"/>
      <c r="F9" s="121"/>
      <c r="G9" s="121"/>
      <c r="H9" s="122"/>
      <c r="I9" s="1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31"/>
      <c r="X9" s="31"/>
      <c r="Y9" s="31"/>
      <c r="Z9" s="31"/>
    </row>
    <row r="10" spans="1:26" ht="12" customHeight="1">
      <c r="A10" s="32"/>
      <c r="B10" s="1">
        <f>H6+1</f>
        <v>45508</v>
      </c>
      <c r="C10" s="2">
        <f t="shared" ref="C10:H10" si="1">B10+1</f>
        <v>45509</v>
      </c>
      <c r="D10" s="2">
        <f t="shared" si="1"/>
        <v>45510</v>
      </c>
      <c r="E10" s="2">
        <f t="shared" si="1"/>
        <v>45511</v>
      </c>
      <c r="F10" s="2">
        <f t="shared" si="1"/>
        <v>45512</v>
      </c>
      <c r="G10" s="2">
        <f t="shared" si="1"/>
        <v>45513</v>
      </c>
      <c r="H10" s="3">
        <f t="shared" si="1"/>
        <v>45514</v>
      </c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33"/>
      <c r="X10" s="33"/>
      <c r="Y10" s="33"/>
      <c r="Z10" s="33"/>
    </row>
    <row r="11" spans="1:26" ht="18" customHeight="1">
      <c r="A11" s="34"/>
      <c r="B11" s="59"/>
      <c r="C11" s="60"/>
      <c r="D11" s="60"/>
      <c r="E11" s="60"/>
      <c r="F11" s="60"/>
      <c r="G11" s="60"/>
      <c r="H11" s="58"/>
      <c r="I11" s="19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31"/>
      <c r="X11" s="31"/>
      <c r="Y11" s="31"/>
      <c r="Z11" s="31"/>
    </row>
    <row r="12" spans="1:26" ht="18" customHeight="1">
      <c r="A12" s="34"/>
      <c r="B12" s="123"/>
      <c r="C12" s="119"/>
      <c r="D12" s="119"/>
      <c r="E12" s="119"/>
      <c r="F12" s="119"/>
      <c r="G12" s="119"/>
      <c r="H12" s="120"/>
      <c r="I12" s="1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31"/>
      <c r="X12" s="31"/>
      <c r="Y12" s="31"/>
      <c r="Z12" s="31"/>
    </row>
    <row r="13" spans="1:26" ht="18" customHeight="1">
      <c r="A13" s="34"/>
      <c r="B13" s="124"/>
      <c r="C13" s="121"/>
      <c r="D13" s="121"/>
      <c r="E13" s="121"/>
      <c r="F13" s="121"/>
      <c r="G13" s="121"/>
      <c r="H13" s="122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31"/>
      <c r="X13" s="31"/>
      <c r="Y13" s="31"/>
      <c r="Z13" s="31"/>
    </row>
    <row r="14" spans="1:26" ht="12" customHeight="1">
      <c r="A14" s="32"/>
      <c r="B14" s="1">
        <f>H10+1</f>
        <v>45515</v>
      </c>
      <c r="C14" s="2">
        <f t="shared" ref="C14:H14" si="2">B14+1</f>
        <v>45516</v>
      </c>
      <c r="D14" s="2">
        <f t="shared" si="2"/>
        <v>45517</v>
      </c>
      <c r="E14" s="2">
        <f t="shared" si="2"/>
        <v>45518</v>
      </c>
      <c r="F14" s="2">
        <f t="shared" si="2"/>
        <v>45519</v>
      </c>
      <c r="G14" s="2">
        <f t="shared" si="2"/>
        <v>45520</v>
      </c>
      <c r="H14" s="3">
        <f t="shared" si="2"/>
        <v>45521</v>
      </c>
      <c r="I14" s="21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3"/>
      <c r="X14" s="33"/>
      <c r="Y14" s="33"/>
      <c r="Z14" s="33"/>
    </row>
    <row r="15" spans="1:26" ht="18" customHeight="1">
      <c r="A15" s="34"/>
      <c r="B15" s="59"/>
      <c r="C15" s="60"/>
      <c r="D15" s="60"/>
      <c r="E15" s="60"/>
      <c r="F15" s="60"/>
      <c r="G15" s="60"/>
      <c r="H15" s="58"/>
      <c r="I15" s="19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31"/>
      <c r="X15" s="31"/>
      <c r="Y15" s="31"/>
      <c r="Z15" s="31"/>
    </row>
    <row r="16" spans="1:26" ht="18" customHeight="1">
      <c r="A16" s="34"/>
      <c r="B16" s="123"/>
      <c r="C16" s="119"/>
      <c r="D16" s="119"/>
      <c r="E16" s="119"/>
      <c r="F16" s="119"/>
      <c r="G16" s="119"/>
      <c r="H16" s="120"/>
      <c r="I16" s="1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31"/>
      <c r="X16" s="31"/>
      <c r="Y16" s="31"/>
      <c r="Z16" s="31"/>
    </row>
    <row r="17" spans="1:26" ht="18" customHeight="1">
      <c r="A17" s="34"/>
      <c r="B17" s="124"/>
      <c r="C17" s="121"/>
      <c r="D17" s="121"/>
      <c r="E17" s="121"/>
      <c r="F17" s="121"/>
      <c r="G17" s="121"/>
      <c r="H17" s="122"/>
      <c r="I17" s="19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31"/>
      <c r="X17" s="31"/>
      <c r="Y17" s="31"/>
      <c r="Z17" s="31"/>
    </row>
    <row r="18" spans="1:26" ht="12" customHeight="1">
      <c r="A18" s="32"/>
      <c r="B18" s="1">
        <f>H14+1</f>
        <v>45522</v>
      </c>
      <c r="C18" s="2">
        <f t="shared" ref="C18:H18" si="3">B18+1</f>
        <v>45523</v>
      </c>
      <c r="D18" s="2">
        <f t="shared" si="3"/>
        <v>45524</v>
      </c>
      <c r="E18" s="2">
        <f t="shared" si="3"/>
        <v>45525</v>
      </c>
      <c r="F18" s="2">
        <f t="shared" si="3"/>
        <v>45526</v>
      </c>
      <c r="G18" s="2">
        <f t="shared" si="3"/>
        <v>45527</v>
      </c>
      <c r="H18" s="3">
        <f t="shared" si="3"/>
        <v>45528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33"/>
      <c r="X18" s="33"/>
      <c r="Y18" s="33"/>
      <c r="Z18" s="33"/>
    </row>
    <row r="19" spans="1:26" ht="18" customHeight="1">
      <c r="A19" s="34"/>
      <c r="B19" s="59"/>
      <c r="C19" s="60"/>
      <c r="D19" s="60"/>
      <c r="E19" s="60"/>
      <c r="F19" s="60"/>
      <c r="G19" s="60"/>
      <c r="H19" s="58"/>
      <c r="I19" s="19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31"/>
      <c r="X19" s="31"/>
      <c r="Y19" s="31"/>
      <c r="Z19" s="31"/>
    </row>
    <row r="20" spans="1:26" ht="18" customHeight="1">
      <c r="A20" s="34"/>
      <c r="B20" s="123"/>
      <c r="C20" s="119"/>
      <c r="D20" s="119"/>
      <c r="E20" s="119"/>
      <c r="F20" s="119"/>
      <c r="G20" s="119"/>
      <c r="H20" s="1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31"/>
      <c r="X20" s="31"/>
      <c r="Y20" s="31"/>
      <c r="Z20" s="31"/>
    </row>
    <row r="21" spans="1:26" ht="18" customHeight="1">
      <c r="A21" s="34"/>
      <c r="B21" s="124"/>
      <c r="C21" s="121"/>
      <c r="D21" s="121"/>
      <c r="E21" s="121"/>
      <c r="F21" s="121"/>
      <c r="G21" s="121"/>
      <c r="H21" s="122"/>
      <c r="I21" s="19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31"/>
      <c r="X21" s="31"/>
      <c r="Y21" s="31"/>
      <c r="Z21" s="31"/>
    </row>
    <row r="22" spans="1:26" ht="12" customHeight="1">
      <c r="A22" s="32"/>
      <c r="B22" s="1">
        <f>H18+1</f>
        <v>45529</v>
      </c>
      <c r="C22" s="2">
        <f t="shared" ref="C22:H22" si="4">B22+1</f>
        <v>45530</v>
      </c>
      <c r="D22" s="2">
        <f t="shared" si="4"/>
        <v>45531</v>
      </c>
      <c r="E22" s="2">
        <f t="shared" si="4"/>
        <v>45532</v>
      </c>
      <c r="F22" s="2">
        <f t="shared" si="4"/>
        <v>45533</v>
      </c>
      <c r="G22" s="2">
        <f t="shared" si="4"/>
        <v>45534</v>
      </c>
      <c r="H22" s="3">
        <f t="shared" si="4"/>
        <v>45535</v>
      </c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33"/>
      <c r="X22" s="33"/>
      <c r="Y22" s="33"/>
      <c r="Z22" s="33"/>
    </row>
    <row r="23" spans="1:26" ht="18" customHeight="1">
      <c r="A23" s="34"/>
      <c r="B23" s="59"/>
      <c r="C23" s="60"/>
      <c r="D23" s="60"/>
      <c r="E23" s="60"/>
      <c r="F23" s="60"/>
      <c r="G23" s="60"/>
      <c r="H23" s="58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31"/>
      <c r="X23" s="31"/>
      <c r="Y23" s="31"/>
      <c r="Z23" s="31"/>
    </row>
    <row r="24" spans="1:26" ht="18" customHeight="1">
      <c r="A24" s="34"/>
      <c r="B24" s="123"/>
      <c r="C24" s="119"/>
      <c r="D24" s="119"/>
      <c r="E24" s="119"/>
      <c r="F24" s="119"/>
      <c r="G24" s="119"/>
      <c r="H24" s="120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31"/>
      <c r="X24" s="31"/>
      <c r="Y24" s="31"/>
      <c r="Z24" s="31"/>
    </row>
    <row r="25" spans="1:26" ht="18" customHeight="1">
      <c r="A25" s="34"/>
      <c r="B25" s="124"/>
      <c r="C25" s="121"/>
      <c r="D25" s="121"/>
      <c r="E25" s="121"/>
      <c r="F25" s="121"/>
      <c r="G25" s="121"/>
      <c r="H25" s="122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31"/>
      <c r="X25" s="31"/>
      <c r="Y25" s="31"/>
      <c r="Z25" s="31"/>
    </row>
    <row r="26" spans="1:26" ht="12" customHeight="1">
      <c r="A26" s="32"/>
      <c r="B26" s="1">
        <f>H22+1</f>
        <v>45536</v>
      </c>
      <c r="C26" s="2">
        <f t="shared" ref="C26:H26" si="5">B26+1</f>
        <v>45537</v>
      </c>
      <c r="D26" s="2">
        <f t="shared" si="5"/>
        <v>45538</v>
      </c>
      <c r="E26" s="2">
        <f t="shared" si="5"/>
        <v>45539</v>
      </c>
      <c r="F26" s="2">
        <f t="shared" si="5"/>
        <v>45540</v>
      </c>
      <c r="G26" s="2">
        <f t="shared" si="5"/>
        <v>45541</v>
      </c>
      <c r="H26" s="3">
        <f t="shared" si="5"/>
        <v>45542</v>
      </c>
      <c r="I26" s="2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33"/>
      <c r="X26" s="33"/>
      <c r="Y26" s="33"/>
      <c r="Z26" s="33"/>
    </row>
    <row r="27" spans="1:26" ht="18" customHeight="1">
      <c r="A27" s="34"/>
      <c r="B27" s="59"/>
      <c r="C27" s="60"/>
      <c r="D27" s="60"/>
      <c r="E27" s="60"/>
      <c r="F27" s="60"/>
      <c r="G27" s="60"/>
      <c r="H27" s="61"/>
      <c r="I27" s="19"/>
      <c r="J27" s="23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31"/>
      <c r="X27" s="31"/>
      <c r="Y27" s="31"/>
      <c r="Z27" s="31"/>
    </row>
    <row r="28" spans="1:26" ht="18" customHeight="1">
      <c r="A28" s="34"/>
      <c r="B28" s="123"/>
      <c r="C28" s="119"/>
      <c r="D28" s="119"/>
      <c r="E28" s="119"/>
      <c r="F28" s="119"/>
      <c r="G28" s="119"/>
      <c r="H28" s="125"/>
      <c r="I28" s="19"/>
      <c r="J28" s="38" t="s">
        <v>9</v>
      </c>
      <c r="K28" s="80"/>
      <c r="L28" s="20"/>
      <c r="M28" s="39" t="s">
        <v>10</v>
      </c>
      <c r="N28" s="80"/>
      <c r="O28" s="20"/>
      <c r="P28" s="40" t="s">
        <v>11</v>
      </c>
      <c r="Q28" s="81"/>
      <c r="R28" s="82"/>
      <c r="S28" s="20"/>
      <c r="T28" s="41" t="e" vm="2">
        <v>#VALUE!</v>
      </c>
      <c r="U28" s="83"/>
      <c r="V28" s="84"/>
      <c r="W28" s="31"/>
      <c r="X28" s="31"/>
      <c r="Y28" s="31"/>
      <c r="Z28" s="31"/>
    </row>
    <row r="29" spans="1:26" ht="18" customHeight="1">
      <c r="A29" s="34"/>
      <c r="B29" s="124"/>
      <c r="C29" s="121"/>
      <c r="D29" s="121"/>
      <c r="E29" s="121"/>
      <c r="F29" s="121"/>
      <c r="G29" s="121"/>
      <c r="H29" s="126"/>
      <c r="I29" s="19"/>
      <c r="J29" s="86"/>
      <c r="K29" s="87"/>
      <c r="L29" s="20"/>
      <c r="M29" s="86"/>
      <c r="N29" s="87"/>
      <c r="O29" s="20"/>
      <c r="P29" s="88"/>
      <c r="Q29" s="89"/>
      <c r="R29" s="90"/>
      <c r="S29" s="20"/>
      <c r="T29" s="91"/>
      <c r="U29" s="92"/>
      <c r="V29" s="93"/>
      <c r="W29" s="31"/>
      <c r="X29" s="31"/>
      <c r="Y29" s="31"/>
      <c r="Z29" s="31"/>
    </row>
    <row r="30" spans="1:26" ht="11.25" customHeight="1">
      <c r="A30" s="34"/>
      <c r="B30" s="42" t="s">
        <v>12</v>
      </c>
      <c r="C30" s="94"/>
      <c r="D30" s="94"/>
      <c r="E30" s="94"/>
      <c r="F30" s="43">
        <f>J56</f>
        <v>0</v>
      </c>
      <c r="G30" s="95"/>
      <c r="H30" s="96"/>
      <c r="I30" s="20"/>
      <c r="J30" s="44">
        <f>J47</f>
        <v>0</v>
      </c>
      <c r="K30" s="97"/>
      <c r="L30" s="20"/>
      <c r="M30" s="45">
        <f>K47</f>
        <v>0</v>
      </c>
      <c r="N30" s="97"/>
      <c r="O30" s="20"/>
      <c r="P30" s="46" t="str">
        <f>J50</f>
        <v/>
      </c>
      <c r="Q30" s="98"/>
      <c r="R30" s="99"/>
      <c r="S30" s="20"/>
      <c r="T30" s="47" t="str">
        <f>J53</f>
        <v>🔥GLORIOUS🔥</v>
      </c>
      <c r="U30" s="100"/>
      <c r="V30" s="101"/>
      <c r="W30" s="31"/>
      <c r="X30" s="31"/>
      <c r="Y30" s="31"/>
      <c r="Z30" s="31"/>
    </row>
    <row r="31" spans="1:26" ht="11.25" customHeight="1">
      <c r="A31" s="34"/>
      <c r="B31" s="102"/>
      <c r="C31" s="94"/>
      <c r="D31" s="94"/>
      <c r="E31" s="94"/>
      <c r="F31" s="95"/>
      <c r="G31" s="95"/>
      <c r="H31" s="96"/>
      <c r="I31" s="20"/>
      <c r="J31" s="103"/>
      <c r="K31" s="99"/>
      <c r="L31" s="20"/>
      <c r="M31" s="103"/>
      <c r="N31" s="99"/>
      <c r="O31" s="20"/>
      <c r="P31" s="103"/>
      <c r="Q31" s="104"/>
      <c r="R31" s="99"/>
      <c r="S31" s="20"/>
      <c r="T31" s="105"/>
      <c r="U31" s="106"/>
      <c r="V31" s="101"/>
      <c r="W31" s="31"/>
      <c r="X31" s="31"/>
      <c r="Y31" s="31"/>
      <c r="Z31" s="31"/>
    </row>
    <row r="32" spans="1:26" ht="11.25" customHeight="1">
      <c r="A32" s="34"/>
      <c r="B32" s="102"/>
      <c r="C32" s="94"/>
      <c r="D32" s="94"/>
      <c r="E32" s="94"/>
      <c r="F32" s="95"/>
      <c r="G32" s="95"/>
      <c r="H32" s="96"/>
      <c r="I32" s="20"/>
      <c r="J32" s="103"/>
      <c r="K32" s="99"/>
      <c r="L32" s="20"/>
      <c r="M32" s="103"/>
      <c r="N32" s="99"/>
      <c r="O32" s="20"/>
      <c r="P32" s="103"/>
      <c r="Q32" s="104"/>
      <c r="R32" s="99"/>
      <c r="S32" s="20"/>
      <c r="T32" s="105"/>
      <c r="U32" s="106"/>
      <c r="V32" s="101"/>
      <c r="W32" s="31"/>
      <c r="X32" s="31"/>
      <c r="Y32" s="31"/>
      <c r="Z32" s="31"/>
    </row>
    <row r="33" spans="2:26" ht="11.25" customHeight="1">
      <c r="B33" s="107"/>
      <c r="C33" s="108"/>
      <c r="D33" s="108"/>
      <c r="E33" s="108"/>
      <c r="F33" s="109"/>
      <c r="G33" s="109"/>
      <c r="H33" s="110"/>
      <c r="I33" s="24"/>
      <c r="J33" s="111"/>
      <c r="K33" s="112"/>
      <c r="L33" s="24"/>
      <c r="M33" s="111"/>
      <c r="N33" s="112"/>
      <c r="O33" s="24"/>
      <c r="P33" s="111"/>
      <c r="Q33" s="113"/>
      <c r="R33" s="112"/>
      <c r="S33" s="24"/>
      <c r="T33" s="114"/>
      <c r="U33" s="115"/>
      <c r="V33" s="116"/>
      <c r="W33" s="31"/>
      <c r="X33" s="31"/>
      <c r="Y33" s="31"/>
      <c r="Z33" s="31"/>
    </row>
    <row r="34" spans="2:26" ht="12.75">
      <c r="B34" s="18"/>
      <c r="C34" s="18"/>
      <c r="D34" s="18"/>
      <c r="E34" s="18"/>
      <c r="F34" s="18"/>
      <c r="G34" s="18"/>
      <c r="H34" s="18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2:26" s="5" customFormat="1" ht="12.75" hidden="1">
      <c r="B35" s="4" t="e">
        <f ca="1">DATE(F3,_xludf.XMATCH(B3,B40:B51),1)</f>
        <v>#NAME?</v>
      </c>
      <c r="C35" s="4" t="e">
        <f ca="1">_xludf.XMATCH(C38,C40:C46)</f>
        <v>#NAME?</v>
      </c>
      <c r="F35" s="4" t="s">
        <v>13</v>
      </c>
      <c r="G35" s="4" t="s">
        <v>14</v>
      </c>
      <c r="H35" s="5" t="s">
        <v>15</v>
      </c>
    </row>
    <row r="36" spans="2:26" s="5" customFormat="1" ht="12.75">
      <c r="C36" s="5">
        <f>DATE(F3,MATCH(B3,B40:B52,0),1)</f>
        <v>45505</v>
      </c>
      <c r="F36" s="6"/>
      <c r="G36" s="4">
        <v>0</v>
      </c>
      <c r="I36" s="4"/>
      <c r="J36" s="6"/>
      <c r="M36" s="4"/>
    </row>
    <row r="37" spans="2:26" s="5" customFormat="1" ht="12.75">
      <c r="F37" s="6">
        <v>1</v>
      </c>
      <c r="G37" s="4" t="str">
        <f>IF(ISBLANK(B7), "", B7)</f>
        <v/>
      </c>
      <c r="H37" s="8" t="str">
        <f>IF(SUM($G$37:G37) = SUM($G$37:G37), "", SUM($G$37:G37))</f>
        <v/>
      </c>
      <c r="I37" s="4" t="s">
        <v>16</v>
      </c>
      <c r="J37" s="6">
        <f>SUMIF(G37:G85,"&gt;0")</f>
        <v>0</v>
      </c>
      <c r="M37" s="4"/>
    </row>
    <row r="38" spans="2:26" s="5" customFormat="1" ht="12.75">
      <c r="B38" s="7" t="s">
        <v>17</v>
      </c>
      <c r="C38" s="4" t="s">
        <v>2</v>
      </c>
      <c r="F38" s="4">
        <v>2</v>
      </c>
      <c r="G38" s="4" t="str">
        <f>IF(ISBLANK(C7), "", C7)</f>
        <v/>
      </c>
      <c r="H38" s="8">
        <f>SUM($G$37:G38)</f>
        <v>0</v>
      </c>
      <c r="I38" s="4" t="s">
        <v>18</v>
      </c>
      <c r="J38" s="4">
        <f>SUMIF(G37:G85,"&lt;0")</f>
        <v>0</v>
      </c>
    </row>
    <row r="39" spans="2:26" s="5" customFormat="1" ht="12.75">
      <c r="F39" s="6">
        <v>3</v>
      </c>
      <c r="G39" s="4" t="str">
        <f>IF(ISBLANK(D7), "", D7)</f>
        <v/>
      </c>
      <c r="H39" s="8">
        <f>SUM($G$37:G39)</f>
        <v>0</v>
      </c>
    </row>
    <row r="40" spans="2:26" s="5" customFormat="1" ht="12.75">
      <c r="B40" s="4" t="s">
        <v>0</v>
      </c>
      <c r="C40" s="4" t="s">
        <v>2</v>
      </c>
      <c r="F40" s="4">
        <v>4</v>
      </c>
      <c r="G40" s="4" t="str">
        <f>IF(ISBLANK(E7), "", E7)</f>
        <v/>
      </c>
      <c r="H40" s="8">
        <f>SUM($G$37:G40)</f>
        <v>0</v>
      </c>
    </row>
    <row r="41" spans="2:26" s="5" customFormat="1" ht="12.75">
      <c r="B41" s="4" t="s">
        <v>19</v>
      </c>
      <c r="C41" s="4" t="s">
        <v>3</v>
      </c>
      <c r="F41" s="6">
        <v>5</v>
      </c>
      <c r="G41" s="4" t="str">
        <f>IF(ISBLANK(F7), "", F7)</f>
        <v/>
      </c>
      <c r="H41" s="8">
        <f>SUM($G$37:G41)</f>
        <v>0</v>
      </c>
      <c r="J41" s="4" t="s">
        <v>16</v>
      </c>
      <c r="K41" s="4" t="s">
        <v>18</v>
      </c>
    </row>
    <row r="42" spans="2:26" s="5" customFormat="1" ht="12.75">
      <c r="B42" s="4" t="s">
        <v>20</v>
      </c>
      <c r="C42" s="4" t="s">
        <v>4</v>
      </c>
      <c r="F42" s="4">
        <v>6</v>
      </c>
      <c r="G42" s="4" t="str">
        <f>IF(ISBLANK(G7), "", G7)</f>
        <v/>
      </c>
      <c r="H42" s="8">
        <f>SUM($G$37:G42)</f>
        <v>0</v>
      </c>
      <c r="I42" s="6"/>
      <c r="J42" s="6">
        <f>SUMIF(G37:G85,"&gt;0")</f>
        <v>0</v>
      </c>
      <c r="K42" s="6">
        <f>SUMIF(G37:G85,"&lt;0")</f>
        <v>0</v>
      </c>
    </row>
    <row r="43" spans="2:26" s="5" customFormat="1" ht="12.75">
      <c r="B43" s="4" t="s">
        <v>21</v>
      </c>
      <c r="C43" s="4" t="s">
        <v>5</v>
      </c>
      <c r="F43" s="6">
        <v>7</v>
      </c>
      <c r="G43" s="4" t="str">
        <f>IF(ISBLANK(H7), "", H7)</f>
        <v/>
      </c>
      <c r="H43" s="8">
        <f>SUM($G$37:G43)</f>
        <v>0</v>
      </c>
    </row>
    <row r="44" spans="2:26" s="5" customFormat="1" ht="12.75">
      <c r="B44" s="4" t="s">
        <v>22</v>
      </c>
      <c r="C44" s="4" t="s">
        <v>6</v>
      </c>
      <c r="F44" s="4">
        <v>8</v>
      </c>
      <c r="G44" s="4" t="str">
        <f>IF(ISBLANK(B11), "", B11)</f>
        <v/>
      </c>
      <c r="H44" s="8">
        <f>SUM($G$37:G44)</f>
        <v>0</v>
      </c>
    </row>
    <row r="45" spans="2:26" s="5" customFormat="1" ht="12.75">
      <c r="B45" s="4" t="s">
        <v>23</v>
      </c>
      <c r="C45" s="4" t="s">
        <v>7</v>
      </c>
      <c r="F45" s="6">
        <v>9</v>
      </c>
      <c r="G45" s="4" t="str">
        <f>IF(ISBLANK(C11), "", C11)</f>
        <v/>
      </c>
      <c r="H45" s="8">
        <f>SUM($G$37:G45)</f>
        <v>0</v>
      </c>
    </row>
    <row r="46" spans="2:26" s="5" customFormat="1" ht="12.75">
      <c r="B46" s="4" t="s">
        <v>24</v>
      </c>
      <c r="C46" s="4" t="s">
        <v>8</v>
      </c>
      <c r="F46" s="4">
        <v>10</v>
      </c>
      <c r="G46" s="4" t="str">
        <f>IF(ISBLANK(D11), "", D11)</f>
        <v/>
      </c>
      <c r="H46" s="8">
        <f>SUM($G$37:G46)</f>
        <v>0</v>
      </c>
      <c r="J46" s="4" t="s">
        <v>9</v>
      </c>
      <c r="K46" s="4" t="s">
        <v>10</v>
      </c>
    </row>
    <row r="47" spans="2:26" s="5" customFormat="1" ht="12.75">
      <c r="B47" s="4" t="s">
        <v>25</v>
      </c>
      <c r="F47" s="6">
        <v>11</v>
      </c>
      <c r="G47" s="4">
        <f>E11</f>
        <v>0</v>
      </c>
      <c r="H47" s="8">
        <f>SUM($G$37:G47)</f>
        <v>0</v>
      </c>
      <c r="J47" s="4">
        <f>COUNTIF(G37:G78,"&gt;1")</f>
        <v>0</v>
      </c>
      <c r="K47" s="4">
        <f>COUNTIF(G37:G78,"&lt;0")</f>
        <v>0</v>
      </c>
    </row>
    <row r="48" spans="2:26" s="5" customFormat="1" ht="12.75">
      <c r="B48" s="4" t="s">
        <v>26</v>
      </c>
      <c r="F48" s="4">
        <v>12</v>
      </c>
      <c r="G48" s="4" t="str">
        <f>IF(ISBLANK(F11), "", F11)</f>
        <v/>
      </c>
      <c r="H48" s="8">
        <f>SUM($G$37:G48)</f>
        <v>0</v>
      </c>
    </row>
    <row r="49" spans="2:11" s="5" customFormat="1" ht="15.75" customHeight="1">
      <c r="B49" s="4" t="s">
        <v>27</v>
      </c>
      <c r="F49" s="6">
        <v>13</v>
      </c>
      <c r="G49" s="4" t="str">
        <f>IF(ISBLANK(G11), "", G11)</f>
        <v/>
      </c>
      <c r="H49" s="8">
        <f>SUM($G$37:G49)</f>
        <v>0</v>
      </c>
      <c r="J49" s="36" t="s">
        <v>28</v>
      </c>
      <c r="K49" s="36"/>
    </row>
    <row r="50" spans="2:11" s="5" customFormat="1" ht="12.75">
      <c r="B50" s="4" t="s">
        <v>29</v>
      </c>
      <c r="F50" s="4">
        <v>14</v>
      </c>
      <c r="G50" s="4" t="str">
        <f>IF(ISBLANK(H11), "", H11)</f>
        <v/>
      </c>
      <c r="H50" s="8">
        <f>SUM($G$37:G50)</f>
        <v>0</v>
      </c>
      <c r="J50" s="36" t="str">
        <f>IFERROR(COUNTIF(G37:G85,"&gt;0")/(COUNTIF(G37:G85,"&gt;0")+COUNTIF(G37:G85,"&lt;0"))*100, "")</f>
        <v/>
      </c>
      <c r="K50" s="36"/>
    </row>
    <row r="51" spans="2:11" s="5" customFormat="1" ht="12.75">
      <c r="B51" s="4" t="s">
        <v>30</v>
      </c>
      <c r="F51" s="6">
        <v>15</v>
      </c>
      <c r="G51" s="4" t="str">
        <f>IF(ISBLANK(B15), "", B15)</f>
        <v/>
      </c>
      <c r="H51" s="8">
        <f>SUM($G$37:G51)</f>
        <v>0</v>
      </c>
      <c r="J51" s="9"/>
      <c r="K51" s="9"/>
    </row>
    <row r="52" spans="2:11" s="5" customFormat="1" ht="15.75" customHeight="1">
      <c r="F52" s="4">
        <v>16</v>
      </c>
      <c r="G52" s="4" t="str">
        <f>IF(ISBLANK(C15), "", C15)</f>
        <v/>
      </c>
      <c r="H52" s="8">
        <f>SUM($G$37:G52)</f>
        <v>0</v>
      </c>
      <c r="J52" s="36" t="s">
        <v>31</v>
      </c>
      <c r="K52" s="36"/>
    </row>
    <row r="53" spans="2:11" s="5" customFormat="1" ht="12.75">
      <c r="F53" s="6">
        <v>17</v>
      </c>
      <c r="G53" s="4">
        <f>D15</f>
        <v>0</v>
      </c>
      <c r="H53" s="8">
        <f>SUM($G$37:G53)</f>
        <v>0</v>
      </c>
      <c r="J53" s="36" t="str">
        <f>IFERROR(IF(SUM(F30)&lt;0,"❗GOT A LOT OF WORK TO DO ❗",IF(P30&lt;30,"❗GOT A LOT OF WORK TO DO ❗",IF(P30&lt;80,"NEED MORE PRACTICE !!","🔥GLORIOUS🔥"))), "")</f>
        <v>🔥GLORIOUS🔥</v>
      </c>
      <c r="K53" s="36"/>
    </row>
    <row r="54" spans="2:11" s="5" customFormat="1" ht="12.75">
      <c r="F54" s="4">
        <v>18</v>
      </c>
      <c r="G54" s="4" t="str">
        <f>IF(ISBLANK(E15), "", E15)</f>
        <v/>
      </c>
      <c r="H54" s="8">
        <f>SUM($G$37:G54)</f>
        <v>0</v>
      </c>
    </row>
    <row r="55" spans="2:11" s="5" customFormat="1" ht="15.75" customHeight="1">
      <c r="F55" s="6">
        <v>19</v>
      </c>
      <c r="G55" s="4" t="str">
        <f>IF(ISBLANK(F15), "", F15)</f>
        <v/>
      </c>
      <c r="H55" s="8">
        <f>SUM($G$37:G55)</f>
        <v>0</v>
      </c>
      <c r="J55" s="37" t="s">
        <v>32</v>
      </c>
      <c r="K55" s="37"/>
    </row>
    <row r="56" spans="2:11" s="5" customFormat="1" ht="12.75">
      <c r="F56" s="4">
        <v>20</v>
      </c>
      <c r="G56" s="4" t="str">
        <f>IF(ISBLANK(G15), "", G15)</f>
        <v/>
      </c>
      <c r="H56" s="8">
        <f>SUM($G$37:G56)</f>
        <v>0</v>
      </c>
      <c r="J56" s="37">
        <f>SUM(B7:H9,B11:H13,B15:H17,B19:H21,B23:H25,B27:H29)</f>
        <v>0</v>
      </c>
      <c r="K56" s="37"/>
    </row>
    <row r="57" spans="2:11" s="5" customFormat="1" ht="12.75">
      <c r="F57" s="6">
        <v>21</v>
      </c>
      <c r="G57" s="4" t="str">
        <f>IF(ISBLANK(H15), "", H15)</f>
        <v/>
      </c>
      <c r="H57" s="8">
        <f>SUM($G$37:G57)</f>
        <v>0</v>
      </c>
    </row>
    <row r="58" spans="2:11" s="5" customFormat="1" ht="12.75">
      <c r="F58" s="4">
        <v>22</v>
      </c>
      <c r="G58" s="4" t="str">
        <f>IF(ISBLANK(B19), "", B19)</f>
        <v/>
      </c>
      <c r="H58" s="8">
        <f>SUM($G$37:G58)</f>
        <v>0</v>
      </c>
    </row>
    <row r="59" spans="2:11" s="5" customFormat="1" ht="12.75">
      <c r="F59" s="6">
        <v>23</v>
      </c>
      <c r="G59" s="4" t="str">
        <f>IF(ISBLANK(C19), "", C19)</f>
        <v/>
      </c>
      <c r="H59" s="8">
        <f>SUM($G$37:G59)</f>
        <v>0</v>
      </c>
    </row>
    <row r="60" spans="2:11" s="5" customFormat="1" ht="12.75">
      <c r="F60" s="4">
        <v>24</v>
      </c>
      <c r="G60" s="4" t="str">
        <f>IF(ISBLANK(D19), "", D19)</f>
        <v/>
      </c>
      <c r="H60" s="8">
        <f>SUM($G$37:G60)</f>
        <v>0</v>
      </c>
    </row>
    <row r="61" spans="2:11" s="5" customFormat="1" ht="12.75">
      <c r="F61" s="6">
        <v>25</v>
      </c>
      <c r="G61" s="4" t="str">
        <f>IF(ISBLANK(E19), "", E19)</f>
        <v/>
      </c>
      <c r="H61" s="8">
        <f>SUM($G$37:G61)</f>
        <v>0</v>
      </c>
    </row>
    <row r="62" spans="2:11" s="5" customFormat="1" ht="12.75">
      <c r="F62" s="4">
        <v>26</v>
      </c>
      <c r="G62" s="4" t="str">
        <f>IF(ISBLANK(F19), "", F19)</f>
        <v/>
      </c>
      <c r="H62" s="8">
        <f>SUM($G$37:G62)</f>
        <v>0</v>
      </c>
    </row>
    <row r="63" spans="2:11" s="5" customFormat="1" ht="12.75">
      <c r="F63" s="6">
        <v>27</v>
      </c>
      <c r="G63" s="4" t="str">
        <f>IF(ISBLANK(G19), "", G19)</f>
        <v/>
      </c>
      <c r="H63" s="8">
        <f>SUM($G$37:G63)</f>
        <v>0</v>
      </c>
    </row>
    <row r="64" spans="2:11" s="5" customFormat="1" ht="12.75">
      <c r="F64" s="4">
        <v>28</v>
      </c>
      <c r="G64" s="4" t="str">
        <f>IF(ISBLANK(H19), "", H19)</f>
        <v/>
      </c>
      <c r="H64" s="8">
        <f>SUM($G$37:G64)</f>
        <v>0</v>
      </c>
    </row>
    <row r="65" spans="6:8" s="5" customFormat="1" ht="12.75">
      <c r="F65" s="6">
        <v>29</v>
      </c>
      <c r="G65" s="4" t="str">
        <f>IF(ISBLANK(B23), "", B23)</f>
        <v/>
      </c>
      <c r="H65" s="8">
        <f>SUM($G$37:G65)</f>
        <v>0</v>
      </c>
    </row>
    <row r="66" spans="6:8" s="5" customFormat="1" ht="12.75">
      <c r="F66" s="4">
        <v>30</v>
      </c>
      <c r="G66" s="4" t="str">
        <f>IF(ISBLANK(C23), "", C23)</f>
        <v/>
      </c>
      <c r="H66" s="8">
        <f>SUM($G$37:G66)</f>
        <v>0</v>
      </c>
    </row>
    <row r="67" spans="6:8" s="5" customFormat="1" ht="12.75">
      <c r="F67" s="6">
        <v>31</v>
      </c>
      <c r="G67" s="4" t="str">
        <f>IF(ISBLANK(D23), "", D23)</f>
        <v/>
      </c>
      <c r="H67" s="8">
        <f>SUM($G$37:G67)</f>
        <v>0</v>
      </c>
    </row>
    <row r="68" spans="6:8" s="5" customFormat="1" ht="12.75">
      <c r="F68" s="4">
        <v>32</v>
      </c>
      <c r="G68" s="4" t="str">
        <f>IF(ISBLANK(E23), "", E23)</f>
        <v/>
      </c>
      <c r="H68" s="8">
        <f>SUM($G$37:G68)</f>
        <v>0</v>
      </c>
    </row>
    <row r="69" spans="6:8" s="5" customFormat="1" ht="12.75">
      <c r="F69" s="6">
        <v>33</v>
      </c>
      <c r="G69" s="4" t="str">
        <f>IF(ISBLANK(F23), "", F23)</f>
        <v/>
      </c>
      <c r="H69" s="8">
        <f>SUM($G$37:G69)</f>
        <v>0</v>
      </c>
    </row>
    <row r="70" spans="6:8" s="5" customFormat="1" ht="12.75">
      <c r="F70" s="4">
        <v>34</v>
      </c>
      <c r="G70" s="4" t="str">
        <f>IF(ISBLANK(G23), "", G23)</f>
        <v/>
      </c>
      <c r="H70" s="8">
        <f>SUM($G$37:G70)</f>
        <v>0</v>
      </c>
    </row>
    <row r="71" spans="6:8" s="5" customFormat="1" ht="12.75">
      <c r="F71" s="6">
        <v>35</v>
      </c>
      <c r="G71" s="4" t="str">
        <f>IF(ISBLANK(H23), "", H23)</f>
        <v/>
      </c>
      <c r="H71" s="8">
        <f>SUM($G$37:G71)</f>
        <v>0</v>
      </c>
    </row>
    <row r="72" spans="6:8" s="5" customFormat="1" ht="12.75">
      <c r="F72" s="4">
        <v>36</v>
      </c>
      <c r="G72" s="4" t="str">
        <f>IF(ISBLANK(B27), "", B27)</f>
        <v/>
      </c>
      <c r="H72" s="8">
        <f>SUM($G$37:G72)</f>
        <v>0</v>
      </c>
    </row>
    <row r="73" spans="6:8" s="5" customFormat="1" ht="12.75">
      <c r="F73" s="6">
        <v>37</v>
      </c>
      <c r="G73" s="4" t="str">
        <f>IF(ISBLANK(C27), "", C27)</f>
        <v/>
      </c>
      <c r="H73" s="8">
        <f>SUM($G$37:G73)</f>
        <v>0</v>
      </c>
    </row>
    <row r="74" spans="6:8" s="5" customFormat="1" ht="17.25" customHeight="1">
      <c r="F74" s="4">
        <v>38</v>
      </c>
      <c r="G74" s="4" t="str">
        <f>IF(ISBLANK(D27), "", D27)</f>
        <v/>
      </c>
      <c r="H74" s="8">
        <f>SUM($G$37:G74)</f>
        <v>0</v>
      </c>
    </row>
    <row r="75" spans="6:8" s="5" customFormat="1" ht="12.75">
      <c r="F75" s="6">
        <v>39</v>
      </c>
      <c r="G75" s="4" t="str">
        <f>IF(ISBLANK(E27), "", E27)</f>
        <v/>
      </c>
      <c r="H75" s="8">
        <f>SUM($G$37:G75)</f>
        <v>0</v>
      </c>
    </row>
    <row r="76" spans="6:8" s="5" customFormat="1" ht="12.75">
      <c r="F76" s="4">
        <v>40</v>
      </c>
      <c r="G76" s="4" t="str">
        <f>IF(ISBLANK(F27), "", F27)</f>
        <v/>
      </c>
      <c r="H76" s="8">
        <f>SUM($G$37:G76)</f>
        <v>0</v>
      </c>
    </row>
    <row r="77" spans="6:8" s="5" customFormat="1" ht="12.75">
      <c r="F77" s="6">
        <v>41</v>
      </c>
      <c r="G77" s="4" t="str">
        <f>IF(ISBLANK(G27), "", G27)</f>
        <v/>
      </c>
      <c r="H77" s="8">
        <f>SUM($G$37:G77)</f>
        <v>0</v>
      </c>
    </row>
    <row r="78" spans="6:8" s="5" customFormat="1" ht="12.75">
      <c r="F78" s="4">
        <v>42</v>
      </c>
      <c r="G78" s="4" t="str">
        <f>IF(ISBLANK(H27), "", H27)</f>
        <v/>
      </c>
      <c r="H78" s="8">
        <f>SUM($G$37:G78)</f>
        <v>0</v>
      </c>
    </row>
    <row r="79" spans="6:8" s="5" customFormat="1" ht="12.75">
      <c r="F79" s="6">
        <v>43</v>
      </c>
      <c r="H79" s="8">
        <f>SUM($G$37:G79)</f>
        <v>0</v>
      </c>
    </row>
    <row r="80" spans="6:8" s="5" customFormat="1" ht="12.75">
      <c r="F80" s="4">
        <v>44</v>
      </c>
      <c r="H80" s="8">
        <f>SUM($G$37:G80)</f>
        <v>0</v>
      </c>
    </row>
    <row r="81" spans="6:8" s="5" customFormat="1" ht="12.75">
      <c r="F81" s="6">
        <v>45</v>
      </c>
      <c r="H81" s="8">
        <f>SUM($G$37:G81)</f>
        <v>0</v>
      </c>
    </row>
    <row r="82" spans="6:8" s="5" customFormat="1" ht="12.75">
      <c r="F82" s="4">
        <v>46</v>
      </c>
      <c r="H82" s="8">
        <f>SUM($G$37:G82)</f>
        <v>0</v>
      </c>
    </row>
    <row r="83" spans="6:8" s="5" customFormat="1" ht="12.75">
      <c r="F83" s="6">
        <v>47</v>
      </c>
      <c r="H83" s="8">
        <f>SUM($G$37:G83)</f>
        <v>0</v>
      </c>
    </row>
    <row r="84" spans="6:8" s="5" customFormat="1" ht="12.75">
      <c r="F84" s="4">
        <v>48</v>
      </c>
      <c r="H84" s="8">
        <f>SUM($G$37:G84)</f>
        <v>0</v>
      </c>
    </row>
    <row r="85" spans="6:8" s="5" customFormat="1" ht="12.75">
      <c r="F85" s="6">
        <v>49</v>
      </c>
      <c r="H85" s="8">
        <f>SUM($G$37:G85)</f>
        <v>0</v>
      </c>
    </row>
    <row r="86" spans="6:8" s="5" customFormat="1" ht="12.75">
      <c r="H86" s="34"/>
    </row>
  </sheetData>
  <sheetProtection algorithmName="SHA-512" hashValue="KENSK296Hu5UNs57C9BBDPNIM5IrVLuQmW7zeZbTl66nS+KJZ3mgD/H0hxD6rrDSEA1DNhc/rjA7SNxuI5ZNKg==" saltValue="SY+iGqLloQ5PXeKcecTaNA==" spinCount="100000" sheet="1" objects="1" scenarios="1" selectLockedCells="1"/>
  <mergeCells count="62">
    <mergeCell ref="B2:V2"/>
    <mergeCell ref="B3:D3"/>
    <mergeCell ref="F3:H3"/>
    <mergeCell ref="J3:V3"/>
    <mergeCell ref="B7:B9"/>
    <mergeCell ref="C7:C9"/>
    <mergeCell ref="D7:D9"/>
    <mergeCell ref="E7:E9"/>
    <mergeCell ref="F7:F9"/>
    <mergeCell ref="G7:G9"/>
    <mergeCell ref="H7:H9"/>
    <mergeCell ref="B11:B13"/>
    <mergeCell ref="C11:C13"/>
    <mergeCell ref="D11:D13"/>
    <mergeCell ref="E11:E13"/>
    <mergeCell ref="F11:F13"/>
    <mergeCell ref="G11:G13"/>
    <mergeCell ref="H11:H13"/>
    <mergeCell ref="H15:H17"/>
    <mergeCell ref="B19:B21"/>
    <mergeCell ref="C19:C21"/>
    <mergeCell ref="D19:D21"/>
    <mergeCell ref="E19:E21"/>
    <mergeCell ref="F19:F21"/>
    <mergeCell ref="G19:G21"/>
    <mergeCell ref="H19:H21"/>
    <mergeCell ref="B15:B17"/>
    <mergeCell ref="C15:C17"/>
    <mergeCell ref="D15:D17"/>
    <mergeCell ref="E15:E17"/>
    <mergeCell ref="F15:F17"/>
    <mergeCell ref="G15:G17"/>
    <mergeCell ref="H23:H25"/>
    <mergeCell ref="B27:B29"/>
    <mergeCell ref="C27:C29"/>
    <mergeCell ref="D27:D29"/>
    <mergeCell ref="E27:E29"/>
    <mergeCell ref="F27:F29"/>
    <mergeCell ref="G27:G29"/>
    <mergeCell ref="H27:H29"/>
    <mergeCell ref="B23:B25"/>
    <mergeCell ref="C23:C25"/>
    <mergeCell ref="D23:D25"/>
    <mergeCell ref="E23:E25"/>
    <mergeCell ref="F23:F25"/>
    <mergeCell ref="G23:G25"/>
    <mergeCell ref="B30:E33"/>
    <mergeCell ref="F30:H33"/>
    <mergeCell ref="J30:K33"/>
    <mergeCell ref="M30:N33"/>
    <mergeCell ref="P30:R33"/>
    <mergeCell ref="J56:K56"/>
    <mergeCell ref="J28:K29"/>
    <mergeCell ref="M28:N29"/>
    <mergeCell ref="P28:R29"/>
    <mergeCell ref="T28:V29"/>
    <mergeCell ref="T30:V33"/>
    <mergeCell ref="J49:K49"/>
    <mergeCell ref="J50:K50"/>
    <mergeCell ref="J52:K52"/>
    <mergeCell ref="J53:K53"/>
    <mergeCell ref="J55:K55"/>
  </mergeCells>
  <conditionalFormatting sqref="B7 B27:H29">
    <cfRule type="cellIs" dxfId="79" priority="13" operator="greaterThan">
      <formula>0</formula>
    </cfRule>
    <cfRule type="cellIs" dxfId="78" priority="14" operator="lessThan">
      <formula>0</formula>
    </cfRule>
  </conditionalFormatting>
  <conditionalFormatting sqref="B6:H6 B10:H10 B14:H14 B18:H18 B22:H22 B26:H26">
    <cfRule type="expression" dxfId="77" priority="11">
      <formula>MONTH(B6)&lt;&gt;MONTH($C$36)</formula>
    </cfRule>
    <cfRule type="expression" dxfId="76" priority="12">
      <formula>MONTH(B6)&lt;&gt;MONTH($B$35)</formula>
    </cfRule>
  </conditionalFormatting>
  <conditionalFormatting sqref="B11:H13">
    <cfRule type="cellIs" dxfId="75" priority="7" operator="greaterThan">
      <formula>0</formula>
    </cfRule>
    <cfRule type="cellIs" dxfId="74" priority="8" operator="lessThan">
      <formula>0</formula>
    </cfRule>
  </conditionalFormatting>
  <conditionalFormatting sqref="B15:H17">
    <cfRule type="cellIs" dxfId="73" priority="5" operator="greaterThan">
      <formula>0</formula>
    </cfRule>
    <cfRule type="cellIs" dxfId="72" priority="6" operator="lessThan">
      <formula>0</formula>
    </cfRule>
  </conditionalFormatting>
  <conditionalFormatting sqref="B19:H21">
    <cfRule type="cellIs" dxfId="71" priority="3" operator="greaterThan">
      <formula>0</formula>
    </cfRule>
    <cfRule type="cellIs" dxfId="70" priority="4" operator="lessThan">
      <formula>0</formula>
    </cfRule>
  </conditionalFormatting>
  <conditionalFormatting sqref="B23:H25">
    <cfRule type="cellIs" dxfId="69" priority="1" operator="greaterThan">
      <formula>0</formula>
    </cfRule>
    <cfRule type="cellIs" dxfId="68" priority="2" operator="lessThan">
      <formula>0</formula>
    </cfRule>
  </conditionalFormatting>
  <conditionalFormatting sqref="C7:H9">
    <cfRule type="cellIs" dxfId="67" priority="9" operator="greaterThan">
      <formula>0</formula>
    </cfRule>
    <cfRule type="cellIs" dxfId="66" priority="10" operator="lessThan">
      <formula>0</formula>
    </cfRule>
  </conditionalFormatting>
  <conditionalFormatting sqref="F30:H33">
    <cfRule type="cellIs" dxfId="65" priority="15" operator="greaterThan">
      <formula>0</formula>
    </cfRule>
    <cfRule type="cellIs" dxfId="64" priority="16" operator="lessThan">
      <formula>0</formula>
    </cfRule>
  </conditionalFormatting>
  <dataValidations count="3">
    <dataValidation type="list" allowBlank="1" showErrorMessage="1" sqref="C38" xr:uid="{A507A98B-7F31-422E-82AB-FC3897F51261}">
      <formula1>$C$40:$C$46</formula1>
    </dataValidation>
    <dataValidation allowBlank="1" showErrorMessage="1" sqref="B3:D3" xr:uid="{8B7EA514-E25E-4B93-8447-2FBEFBEF0A11}"/>
    <dataValidation allowBlank="1" showInputMessage="1" showErrorMessage="1" sqref="F3:H3" xr:uid="{C26628C2-476A-4213-B858-22347A29E2E2}"/>
  </dataValidations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DESA</dc:creator>
  <cp:keywords/>
  <dc:description/>
  <cp:lastModifiedBy/>
  <cp:revision/>
  <dcterms:created xsi:type="dcterms:W3CDTF">2024-08-15T23:20:33Z</dcterms:created>
  <dcterms:modified xsi:type="dcterms:W3CDTF">2024-10-23T16:16:56Z</dcterms:modified>
  <cp:category/>
  <cp:contentStatus/>
</cp:coreProperties>
</file>